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27285" windowHeight="3810" tabRatio="357" activeTab="1"/>
  </bookViews>
  <sheets>
    <sheet name="Header" sheetId="2" r:id="rId1"/>
    <sheet name="GD_150708" sheetId="7" r:id="rId2"/>
    <sheet name="GD_150925" sheetId="8" r:id="rId3"/>
    <sheet name="Summary" sheetId="3" r:id="rId4"/>
  </sheets>
  <calcPr calcId="125725"/>
</workbook>
</file>

<file path=xl/calcChain.xml><?xml version="1.0" encoding="utf-8"?>
<calcChain xmlns="http://schemas.openxmlformats.org/spreadsheetml/2006/main">
  <c r="P3" i="7"/>
  <c r="Q3"/>
  <c r="U3"/>
  <c r="V3"/>
  <c r="AE3"/>
  <c r="AF3"/>
  <c r="P4"/>
  <c r="U4"/>
  <c r="AF4" s="1"/>
  <c r="Q4"/>
  <c r="V4"/>
  <c r="AE4"/>
  <c r="P5"/>
  <c r="AF5" s="1"/>
  <c r="Q5"/>
  <c r="U5"/>
  <c r="V5"/>
  <c r="AE5"/>
  <c r="P6"/>
  <c r="U6"/>
  <c r="AF6"/>
  <c r="Q6"/>
  <c r="V6"/>
  <c r="AE6"/>
  <c r="P7"/>
  <c r="AF7" s="1"/>
  <c r="Q7"/>
  <c r="U7"/>
  <c r="V7"/>
  <c r="AE7"/>
  <c r="P8"/>
  <c r="U8"/>
  <c r="AF8"/>
  <c r="Q8"/>
  <c r="V8"/>
  <c r="AE8"/>
  <c r="P9"/>
  <c r="AF9" s="1"/>
  <c r="Q9"/>
  <c r="U9"/>
  <c r="V9"/>
  <c r="AE9"/>
  <c r="P10"/>
  <c r="U10"/>
  <c r="AF10"/>
  <c r="Q10"/>
  <c r="V10"/>
  <c r="AE10"/>
  <c r="P11"/>
  <c r="AF11" s="1"/>
  <c r="Q11"/>
  <c r="U11"/>
  <c r="V11"/>
  <c r="AE11"/>
  <c r="P12"/>
  <c r="U12"/>
  <c r="AF12"/>
  <c r="Q12"/>
  <c r="V12"/>
  <c r="AE12"/>
  <c r="P13"/>
  <c r="AF13" s="1"/>
  <c r="Q13"/>
  <c r="U13"/>
  <c r="V13"/>
  <c r="AE13"/>
  <c r="P14"/>
  <c r="U14"/>
  <c r="AF14"/>
  <c r="Q14"/>
  <c r="V14"/>
  <c r="AE14"/>
  <c r="P15"/>
  <c r="AF15" s="1"/>
  <c r="Q15"/>
  <c r="U15"/>
  <c r="V15"/>
  <c r="AE15"/>
  <c r="P16"/>
  <c r="U16"/>
  <c r="AF16"/>
  <c r="Q16"/>
  <c r="V16"/>
  <c r="AE16"/>
  <c r="P17"/>
  <c r="AF17" s="1"/>
  <c r="Q17"/>
  <c r="U17"/>
  <c r="V17"/>
  <c r="AE17"/>
  <c r="P22"/>
  <c r="AF22" s="1"/>
  <c r="Q22"/>
  <c r="U22"/>
  <c r="V22"/>
  <c r="AE22"/>
  <c r="P17" i="8"/>
  <c r="Q17"/>
  <c r="V17"/>
  <c r="U17"/>
  <c r="Q3"/>
  <c r="V4"/>
  <c r="V5"/>
  <c r="V6"/>
  <c r="V7"/>
  <c r="V8"/>
  <c r="V9"/>
  <c r="V10"/>
  <c r="V11"/>
  <c r="V12"/>
  <c r="V13"/>
  <c r="V14"/>
  <c r="V15"/>
  <c r="V16"/>
  <c r="V3"/>
  <c r="U4"/>
  <c r="U5"/>
  <c r="AF5" s="1"/>
  <c r="U6"/>
  <c r="U7"/>
  <c r="AF7" s="1"/>
  <c r="U8"/>
  <c r="U9"/>
  <c r="AF9" s="1"/>
  <c r="U10"/>
  <c r="U11"/>
  <c r="AF11" s="1"/>
  <c r="U12"/>
  <c r="U13"/>
  <c r="AF13" s="1"/>
  <c r="U14"/>
  <c r="U15"/>
  <c r="AF15" s="1"/>
  <c r="U16"/>
  <c r="U3"/>
  <c r="P4"/>
  <c r="P5"/>
  <c r="P6"/>
  <c r="P7"/>
  <c r="P8"/>
  <c r="P9"/>
  <c r="P10"/>
  <c r="P11"/>
  <c r="P12"/>
  <c r="P13"/>
  <c r="P14"/>
  <c r="P15"/>
  <c r="P16"/>
  <c r="Q9"/>
  <c r="Q4"/>
  <c r="Q5"/>
  <c r="Q6"/>
  <c r="Q7"/>
  <c r="Q8"/>
  <c r="Q10"/>
  <c r="Q11"/>
  <c r="Q12"/>
  <c r="Q13"/>
  <c r="Q14"/>
  <c r="Q15"/>
  <c r="Q16"/>
  <c r="P3"/>
  <c r="AF3"/>
  <c r="AF17"/>
  <c r="AF4"/>
  <c r="AF6"/>
  <c r="AF8"/>
  <c r="AF10"/>
  <c r="AF12"/>
  <c r="AF14"/>
  <c r="AF16"/>
  <c r="AE17"/>
  <c r="AE4"/>
  <c r="AE5"/>
  <c r="AE6"/>
  <c r="AE7"/>
  <c r="AE8"/>
  <c r="AE9"/>
  <c r="AE10"/>
  <c r="AE11"/>
  <c r="AE12"/>
  <c r="AE13"/>
  <c r="AE14"/>
  <c r="AE15"/>
  <c r="AE16"/>
  <c r="AE3"/>
</calcChain>
</file>

<file path=xl/sharedStrings.xml><?xml version="1.0" encoding="utf-8"?>
<sst xmlns="http://schemas.openxmlformats.org/spreadsheetml/2006/main" count="510" uniqueCount="108">
  <si>
    <t>ESU #</t>
  </si>
  <si>
    <t>Extent (m) of ESU (diameter)</t>
  </si>
  <si>
    <t>Land Cover</t>
  </si>
  <si>
    <t>Start Date (dd/mm/yyyy)</t>
  </si>
  <si>
    <t>End Date (dd/mm/yyyy)</t>
  </si>
  <si>
    <t>LAI</t>
  </si>
  <si>
    <t>Nb. Replications</t>
  </si>
  <si>
    <t>LAIeff</t>
  </si>
  <si>
    <t>Method</t>
  </si>
  <si>
    <t>FAPAR</t>
  </si>
  <si>
    <t>FCOVER</t>
  </si>
  <si>
    <t>OTHER</t>
  </si>
  <si>
    <t>DHP</t>
  </si>
  <si>
    <t>LAI57eff</t>
  </si>
  <si>
    <t>DHP: 12-15 measurements per ESU (20 m x 20 m)</t>
  </si>
  <si>
    <t>ESU Label</t>
  </si>
  <si>
    <t>Column</t>
  </si>
  <si>
    <t>Var.Name</t>
  </si>
  <si>
    <t>Comment</t>
  </si>
  <si>
    <t>Instrument</t>
  </si>
  <si>
    <t xml:space="preserve">Effective leaf area index calculated at the 57.5 zenith angle from DHP </t>
  </si>
  <si>
    <t>FAPAR standard deviation</t>
  </si>
  <si>
    <t>Number of Replications</t>
  </si>
  <si>
    <t>Vegetation Ground Measurements</t>
  </si>
  <si>
    <t>Computed from the gap fraction as a function of the view zenith angle</t>
  </si>
  <si>
    <t>fernando.camacho@eolab.es</t>
  </si>
  <si>
    <t>Contact</t>
  </si>
  <si>
    <t>Number of the Elementary Sampling Unit (ESU)</t>
  </si>
  <si>
    <t>Label of the ESU in the campaign</t>
  </si>
  <si>
    <t>Detailed land cover</t>
  </si>
  <si>
    <t>Starting date of measurements</t>
  </si>
  <si>
    <t>Uncertainty</t>
  </si>
  <si>
    <t>Altitude</t>
  </si>
  <si>
    <t xml:space="preserve">Field Campaing </t>
  </si>
  <si>
    <t xml:space="preserve">Coordinates </t>
  </si>
  <si>
    <t xml:space="preserve">Dates </t>
  </si>
  <si>
    <t xml:space="preserve">Instruments </t>
  </si>
  <si>
    <t xml:space="preserve"> Sampling Strategy:</t>
  </si>
  <si>
    <t>Site</t>
  </si>
  <si>
    <t>GENERAL INFO</t>
  </si>
  <si>
    <t>PARAMETER</t>
  </si>
  <si>
    <t>DATE</t>
  </si>
  <si>
    <t>INSTRUMENT</t>
  </si>
  <si>
    <t>ADDITIONAL DATA</t>
  </si>
  <si>
    <t>estimated processing DHP with EYE-CAN</t>
  </si>
  <si>
    <t>PROTOCOL</t>
  </si>
  <si>
    <t>LAND COVER TYPE</t>
  </si>
  <si>
    <t>COMMENTS</t>
  </si>
  <si>
    <t>Northing Coord.</t>
  </si>
  <si>
    <t xml:space="preserve">Northing Coord </t>
  </si>
  <si>
    <t xml:space="preserve">Easting Coord </t>
  </si>
  <si>
    <t>Plot #</t>
  </si>
  <si>
    <t>Plot Label</t>
  </si>
  <si>
    <t>Easting Coord.</t>
  </si>
  <si>
    <t>Additional commets</t>
  </si>
  <si>
    <t>Geographical coordinate: Latitude (º), WGS-84</t>
  </si>
  <si>
    <t>Geographical coordinate: Longitude (º), WGS-84</t>
  </si>
  <si>
    <t>12-15 measurements per ESU</t>
  </si>
  <si>
    <t>LAItrue  = LAIeff/clumping index</t>
  </si>
  <si>
    <t>SAMPLING SITE (# ESUs)</t>
  </si>
  <si>
    <t>Clumping</t>
  </si>
  <si>
    <t>Clumping Factor = LAIeff/LAItrue</t>
  </si>
  <si>
    <t>Number of the field plot in the site</t>
  </si>
  <si>
    <t>Label of the plot in the site</t>
  </si>
  <si>
    <t>ImagineS</t>
  </si>
  <si>
    <t>NaN</t>
  </si>
  <si>
    <t>Deciduous Forest</t>
  </si>
  <si>
    <t>7th - 9th July 2015</t>
  </si>
  <si>
    <t>Collelongo - Italy</t>
  </si>
  <si>
    <t>COLLELONGO: Available Vegetation Ground Measurements</t>
  </si>
  <si>
    <t>Decidious forest</t>
  </si>
  <si>
    <t>LAIeff, LAIeff57, Uncertainty</t>
  </si>
  <si>
    <t>FAPAR daily integrated, FAPAR (white sky)</t>
  </si>
  <si>
    <t>24th September 2015</t>
  </si>
  <si>
    <r>
      <t xml:space="preserve">Size of the ESU </t>
    </r>
    <r>
      <rPr>
        <b/>
        <vertAlign val="superscript"/>
        <sz val="10"/>
        <color indexed="8"/>
        <rFont val="Arial"/>
        <family val="2"/>
      </rPr>
      <t>(1)</t>
    </r>
  </si>
  <si>
    <t xml:space="preserve">LAIeff standard deviation between methods (CV6.1, CV5.1, Miller). </t>
  </si>
  <si>
    <t>LAItrue standard deviation between methods (CV6.1, CV5.1)</t>
  </si>
  <si>
    <t>FAPAR 10:00</t>
  </si>
  <si>
    <t>Measured instantaneous FAPAR under direct llumination conditions at a given solar position (10:00 SLT)</t>
  </si>
  <si>
    <t xml:space="preserve">Retrieved from gap fraction. fCover = 1-Po (0-10º)  </t>
  </si>
  <si>
    <t>FCOVER standard deviation between imagery computed</t>
  </si>
  <si>
    <t>OTHERS</t>
  </si>
  <si>
    <t xml:space="preserve">FAPAR daily </t>
  </si>
  <si>
    <t>Measured daily integrated FAPAR under direct llumination conditions</t>
  </si>
  <si>
    <t xml:space="preserve">FAPAR white-sky </t>
  </si>
  <si>
    <t>Measured white-sky (or diffuse) FAPAR</t>
  </si>
  <si>
    <t xml:space="preserve">   COMMENTS</t>
  </si>
  <si>
    <r>
      <rPr>
        <b/>
        <vertAlign val="superscript"/>
        <sz val="11"/>
        <color indexed="8"/>
        <rFont val="Arial"/>
        <family val="2"/>
      </rPr>
      <t>(1)</t>
    </r>
    <r>
      <rPr>
        <b/>
        <sz val="11"/>
        <color indexed="8"/>
        <rFont val="Arial"/>
        <family val="2"/>
      </rPr>
      <t xml:space="preserve"> </t>
    </r>
    <r>
      <rPr>
        <sz val="11"/>
        <color indexed="8"/>
        <rFont val="Arial"/>
        <family val="2"/>
      </rPr>
      <t>For Fcover, LAI, FAPAR Size of ESU=20 m.</t>
    </r>
  </si>
  <si>
    <t>Fernando Camacho de Coca (EOLAB)</t>
  </si>
  <si>
    <t>Enrica Nestola (IBAF-CNR)</t>
  </si>
  <si>
    <t>enrica.nestola@ibaf.cnr.it</t>
  </si>
  <si>
    <t xml:space="preserve">41.85º 13.59º </t>
  </si>
  <si>
    <t>Digital Hemispherical Photographs (DHP); PASTIS, APOGEE</t>
  </si>
  <si>
    <t xml:space="preserve"> Start Date (dd/mm/yyyy)</t>
  </si>
  <si>
    <t xml:space="preserve"> End Date (dd/mm/yyyy)</t>
  </si>
  <si>
    <t>Ending date of measurements</t>
  </si>
  <si>
    <t>1500 m</t>
  </si>
  <si>
    <t>25th September 2015</t>
  </si>
  <si>
    <t>CANON EOS 6D</t>
  </si>
  <si>
    <t>NIKON COOLPIX 995-FCE8</t>
  </si>
  <si>
    <t>6.1</t>
  </si>
  <si>
    <t>5.1</t>
  </si>
  <si>
    <t>Milller</t>
  </si>
  <si>
    <t>Miller</t>
  </si>
  <si>
    <t>Bare soil</t>
  </si>
  <si>
    <t>Visual</t>
  </si>
  <si>
    <t>Grass</t>
  </si>
  <si>
    <t>FAPAR (10:00)</t>
  </si>
</sst>
</file>

<file path=xl/styles.xml><?xml version="1.0" encoding="utf-8"?>
<styleSheet xmlns="http://schemas.openxmlformats.org/spreadsheetml/2006/main">
  <numFmts count="1">
    <numFmt numFmtId="164" formatCode="0.000000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u/>
      <sz val="18"/>
      <color rgb="FF00B050"/>
      <name val="Arial"/>
      <family val="2"/>
    </font>
    <font>
      <b/>
      <u/>
      <sz val="16"/>
      <color rgb="FF00B050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4"/>
      <color theme="1"/>
      <name val="Arial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b/>
      <vertAlign val="superscript"/>
      <sz val="11"/>
      <color indexed="8"/>
      <name val="Arial"/>
      <family val="2"/>
    </font>
    <font>
      <b/>
      <sz val="11"/>
      <color indexed="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9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72">
    <xf numFmtId="0" fontId="0" fillId="0" borderId="0" xfId="0"/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2" fontId="2" fillId="0" borderId="11" xfId="0" applyNumberFormat="1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2" fillId="0" borderId="0" xfId="0" applyFont="1"/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36" xfId="0" applyFont="1" applyBorder="1" applyAlignment="1">
      <alignment horizontal="center" vertical="center" wrapText="1"/>
    </xf>
    <xf numFmtId="0" fontId="12" fillId="10" borderId="3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37" xfId="0" applyFont="1" applyBorder="1" applyAlignment="1">
      <alignment horizontal="center" vertical="center" wrapText="1"/>
    </xf>
    <xf numFmtId="0" fontId="12" fillId="10" borderId="15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3" fillId="0" borderId="38" xfId="0" applyFont="1" applyBorder="1" applyAlignment="1">
      <alignment horizontal="center" vertical="center" wrapText="1"/>
    </xf>
    <xf numFmtId="0" fontId="12" fillId="10" borderId="18" xfId="0" applyFont="1" applyFill="1" applyBorder="1" applyAlignment="1">
      <alignment horizontal="center" vertical="center" wrapText="1"/>
    </xf>
    <xf numFmtId="0" fontId="13" fillId="0" borderId="40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0" fontId="12" fillId="11" borderId="9" xfId="0" applyFont="1" applyFill="1" applyBorder="1" applyAlignment="1">
      <alignment horizontal="center" vertical="center" wrapText="1"/>
    </xf>
    <xf numFmtId="0" fontId="12" fillId="11" borderId="23" xfId="0" applyFont="1" applyFill="1" applyBorder="1" applyAlignment="1">
      <alignment horizontal="center" vertical="center" wrapText="1"/>
    </xf>
    <xf numFmtId="0" fontId="13" fillId="0" borderId="37" xfId="0" applyFont="1" applyFill="1" applyBorder="1" applyAlignment="1">
      <alignment horizontal="left" vertical="center" wrapText="1"/>
    </xf>
    <xf numFmtId="0" fontId="13" fillId="0" borderId="41" xfId="0" applyFont="1" applyBorder="1" applyAlignment="1">
      <alignment horizontal="center" vertical="center" wrapText="1"/>
    </xf>
    <xf numFmtId="0" fontId="12" fillId="11" borderId="40" xfId="0" applyFont="1" applyFill="1" applyBorder="1" applyAlignment="1">
      <alignment horizontal="center" vertical="center" wrapText="1"/>
    </xf>
    <xf numFmtId="0" fontId="13" fillId="0" borderId="40" xfId="0" applyFont="1" applyBorder="1" applyAlignment="1">
      <alignment horizontal="left" vertical="center" wrapText="1"/>
    </xf>
    <xf numFmtId="0" fontId="12" fillId="12" borderId="48" xfId="0" applyFont="1" applyFill="1" applyBorder="1" applyAlignment="1">
      <alignment horizontal="center" vertical="center" wrapText="1"/>
    </xf>
    <xf numFmtId="0" fontId="12" fillId="12" borderId="15" xfId="0" applyFont="1" applyFill="1" applyBorder="1" applyAlignment="1">
      <alignment horizontal="center" vertical="center" wrapText="1"/>
    </xf>
    <xf numFmtId="0" fontId="13" fillId="0" borderId="20" xfId="0" applyFont="1" applyBorder="1"/>
    <xf numFmtId="0" fontId="12" fillId="12" borderId="6" xfId="0" applyFont="1" applyFill="1" applyBorder="1" applyAlignment="1">
      <alignment horizontal="center" vertical="center" wrapText="1"/>
    </xf>
    <xf numFmtId="0" fontId="12" fillId="10" borderId="45" xfId="0" applyFont="1" applyFill="1" applyBorder="1" applyAlignment="1">
      <alignment horizontal="center" vertical="center" wrapText="1"/>
    </xf>
    <xf numFmtId="0" fontId="13" fillId="0" borderId="46" xfId="0" applyFont="1" applyBorder="1" applyAlignment="1">
      <alignment horizontal="left" vertical="center" wrapText="1"/>
    </xf>
    <xf numFmtId="0" fontId="12" fillId="10" borderId="47" xfId="0" applyFont="1" applyFill="1" applyBorder="1" applyAlignment="1">
      <alignment horizontal="center" vertical="center" wrapText="1"/>
    </xf>
    <xf numFmtId="0" fontId="12" fillId="11" borderId="44" xfId="0" applyFont="1" applyFill="1" applyBorder="1" applyAlignment="1">
      <alignment horizontal="center" vertical="center" wrapText="1"/>
    </xf>
    <xf numFmtId="0" fontId="13" fillId="0" borderId="37" xfId="0" applyFont="1" applyBorder="1" applyAlignment="1">
      <alignment horizontal="left" vertical="center" wrapText="1"/>
    </xf>
    <xf numFmtId="0" fontId="12" fillId="11" borderId="50" xfId="0" applyFont="1" applyFill="1" applyBorder="1" applyAlignment="1">
      <alignment horizontal="center" vertical="center" wrapText="1"/>
    </xf>
    <xf numFmtId="0" fontId="13" fillId="0" borderId="38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22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12" fillId="0" borderId="43" xfId="0" applyFont="1" applyBorder="1"/>
    <xf numFmtId="0" fontId="7" fillId="4" borderId="51" xfId="1" applyFill="1" applyBorder="1" applyAlignment="1" applyProtection="1"/>
    <xf numFmtId="0" fontId="12" fillId="0" borderId="18" xfId="0" applyFont="1" applyBorder="1" applyAlignment="1">
      <alignment wrapText="1"/>
    </xf>
    <xf numFmtId="0" fontId="7" fillId="0" borderId="42" xfId="1" applyBorder="1" applyAlignment="1" applyProtection="1">
      <alignment wrapText="1"/>
    </xf>
    <xf numFmtId="164" fontId="2" fillId="0" borderId="11" xfId="0" applyNumberFormat="1" applyFont="1" applyBorder="1" applyAlignment="1">
      <alignment horizontal="center"/>
    </xf>
    <xf numFmtId="0" fontId="2" fillId="0" borderId="30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14" fontId="2" fillId="0" borderId="11" xfId="0" applyNumberFormat="1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14" fontId="2" fillId="0" borderId="11" xfId="0" applyNumberFormat="1" applyFont="1" applyBorder="1" applyAlignment="1">
      <alignment horizontal="center"/>
    </xf>
    <xf numFmtId="2" fontId="2" fillId="0" borderId="15" xfId="0" applyNumberFormat="1" applyFont="1" applyBorder="1" applyAlignment="1">
      <alignment horizontal="center"/>
    </xf>
    <xf numFmtId="2" fontId="2" fillId="0" borderId="15" xfId="0" applyNumberFormat="1" applyFont="1" applyFill="1" applyBorder="1" applyAlignment="1">
      <alignment horizontal="center"/>
    </xf>
    <xf numFmtId="14" fontId="2" fillId="0" borderId="15" xfId="0" applyNumberFormat="1" applyFont="1" applyBorder="1" applyAlignment="1">
      <alignment horizontal="center"/>
    </xf>
    <xf numFmtId="14" fontId="2" fillId="0" borderId="1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2" fontId="2" fillId="0" borderId="30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2" fontId="2" fillId="0" borderId="48" xfId="0" applyNumberFormat="1" applyFont="1" applyBorder="1" applyAlignment="1">
      <alignment horizontal="center"/>
    </xf>
    <xf numFmtId="2" fontId="2" fillId="0" borderId="49" xfId="0" applyNumberFormat="1" applyFont="1" applyFill="1" applyBorder="1" applyAlignment="1">
      <alignment horizontal="center"/>
    </xf>
    <xf numFmtId="2" fontId="2" fillId="0" borderId="30" xfId="0" applyNumberFormat="1" applyFont="1" applyFill="1" applyBorder="1" applyAlignment="1">
      <alignment horizontal="center"/>
    </xf>
    <xf numFmtId="2" fontId="2" fillId="0" borderId="48" xfId="0" applyNumberFormat="1" applyFont="1" applyFill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6" fillId="0" borderId="21" xfId="0" applyFont="1" applyFill="1" applyBorder="1" applyAlignment="1">
      <alignment horizontal="left"/>
    </xf>
    <xf numFmtId="0" fontId="6" fillId="0" borderId="23" xfId="0" applyFont="1" applyFill="1" applyBorder="1" applyAlignment="1">
      <alignment horizontal="left"/>
    </xf>
    <xf numFmtId="0" fontId="6" fillId="0" borderId="45" xfId="0" applyFont="1" applyFill="1" applyBorder="1" applyAlignment="1">
      <alignment horizontal="left"/>
    </xf>
    <xf numFmtId="0" fontId="8" fillId="0" borderId="1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0" fontId="6" fillId="0" borderId="39" xfId="0" applyFont="1" applyFill="1" applyBorder="1" applyAlignment="1">
      <alignment horizontal="left"/>
    </xf>
    <xf numFmtId="0" fontId="8" fillId="7" borderId="53" xfId="0" applyFont="1" applyFill="1" applyBorder="1" applyAlignment="1">
      <alignment horizontal="center" vertical="center" wrapText="1"/>
    </xf>
    <xf numFmtId="0" fontId="8" fillId="7" borderId="55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62" xfId="0" applyFont="1" applyFill="1" applyBorder="1" applyAlignment="1">
      <alignment horizontal="center" vertical="center" wrapText="1"/>
    </xf>
    <xf numFmtId="0" fontId="11" fillId="0" borderId="59" xfId="0" applyFont="1" applyFill="1" applyBorder="1" applyAlignment="1">
      <alignment horizontal="center" vertical="center" wrapText="1"/>
    </xf>
    <xf numFmtId="0" fontId="11" fillId="0" borderId="61" xfId="0" applyFont="1" applyBorder="1" applyAlignment="1">
      <alignment vertical="center" wrapText="1"/>
    </xf>
    <xf numFmtId="0" fontId="11" fillId="0" borderId="36" xfId="0" applyFont="1" applyFill="1" applyBorder="1" applyAlignment="1">
      <alignment horizontal="center" vertical="center" wrapText="1"/>
    </xf>
    <xf numFmtId="0" fontId="11" fillId="0" borderId="46" xfId="0" applyFont="1" applyFill="1" applyBorder="1" applyAlignment="1">
      <alignment horizontal="center" vertical="center" wrapText="1"/>
    </xf>
    <xf numFmtId="0" fontId="11" fillId="0" borderId="60" xfId="0" applyFont="1" applyFill="1" applyBorder="1" applyAlignment="1">
      <alignment horizontal="center" vertical="center" wrapText="1"/>
    </xf>
    <xf numFmtId="0" fontId="11" fillId="0" borderId="6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40" xfId="0" applyFont="1" applyBorder="1" applyAlignment="1">
      <alignment vertical="center" wrapText="1"/>
    </xf>
    <xf numFmtId="0" fontId="2" fillId="0" borderId="1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14" fontId="2" fillId="0" borderId="13" xfId="0" applyNumberFormat="1" applyFont="1" applyBorder="1" applyAlignment="1">
      <alignment horizontal="center"/>
    </xf>
    <xf numFmtId="14" fontId="2" fillId="0" borderId="18" xfId="0" applyNumberFormat="1" applyFont="1" applyBorder="1" applyAlignment="1">
      <alignment horizontal="center"/>
    </xf>
    <xf numFmtId="0" fontId="2" fillId="2" borderId="65" xfId="0" applyFont="1" applyFill="1" applyBorder="1" applyAlignment="1">
      <alignment horizontal="center" vertical="center" wrapText="1"/>
    </xf>
    <xf numFmtId="0" fontId="2" fillId="2" borderId="66" xfId="0" applyFont="1" applyFill="1" applyBorder="1" applyAlignment="1">
      <alignment horizontal="center" vertical="center" wrapText="1"/>
    </xf>
    <xf numFmtId="0" fontId="2" fillId="2" borderId="67" xfId="0" applyFont="1" applyFill="1" applyBorder="1" applyAlignment="1">
      <alignment horizontal="center" vertical="center" wrapText="1"/>
    </xf>
    <xf numFmtId="0" fontId="2" fillId="5" borderId="68" xfId="0" applyFont="1" applyFill="1" applyBorder="1" applyAlignment="1">
      <alignment horizontal="center" vertical="center" wrapText="1"/>
    </xf>
    <xf numFmtId="0" fontId="2" fillId="5" borderId="66" xfId="0" applyFont="1" applyFill="1" applyBorder="1" applyAlignment="1">
      <alignment horizontal="center" vertical="center" wrapText="1"/>
    </xf>
    <xf numFmtId="0" fontId="2" fillId="5" borderId="67" xfId="0" applyFont="1" applyFill="1" applyBorder="1" applyAlignment="1">
      <alignment horizontal="center" vertical="center" wrapText="1"/>
    </xf>
    <xf numFmtId="0" fontId="2" fillId="6" borderId="65" xfId="0" applyFont="1" applyFill="1" applyBorder="1" applyAlignment="1">
      <alignment horizontal="center" vertical="center" wrapText="1"/>
    </xf>
    <xf numFmtId="0" fontId="2" fillId="6" borderId="66" xfId="0" applyFont="1" applyFill="1" applyBorder="1" applyAlignment="1">
      <alignment horizontal="center" vertical="center" wrapText="1"/>
    </xf>
    <xf numFmtId="0" fontId="2" fillId="6" borderId="67" xfId="0" applyFont="1" applyFill="1" applyBorder="1" applyAlignment="1">
      <alignment horizontal="center" vertical="center" wrapText="1"/>
    </xf>
    <xf numFmtId="0" fontId="12" fillId="10" borderId="65" xfId="0" applyFont="1" applyFill="1" applyBorder="1" applyAlignment="1">
      <alignment horizontal="center" vertical="center" wrapText="1"/>
    </xf>
    <xf numFmtId="0" fontId="12" fillId="10" borderId="66" xfId="0" applyFont="1" applyFill="1" applyBorder="1" applyAlignment="1">
      <alignment horizontal="center" vertical="center" wrapText="1"/>
    </xf>
    <xf numFmtId="0" fontId="12" fillId="11" borderId="66" xfId="0" applyFont="1" applyFill="1" applyBorder="1" applyAlignment="1">
      <alignment horizontal="center" vertical="center" wrapText="1"/>
    </xf>
    <xf numFmtId="0" fontId="12" fillId="11" borderId="6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2" fontId="2" fillId="0" borderId="29" xfId="0" applyNumberFormat="1" applyFont="1" applyFill="1" applyBorder="1" applyAlignment="1">
      <alignment horizontal="center"/>
    </xf>
    <xf numFmtId="14" fontId="2" fillId="0" borderId="18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4" fontId="2" fillId="0" borderId="6" xfId="0" applyNumberFormat="1" applyFont="1" applyFill="1" applyBorder="1" applyAlignment="1">
      <alignment horizontal="center"/>
    </xf>
    <xf numFmtId="2" fontId="2" fillId="0" borderId="13" xfId="0" applyNumberFormat="1" applyFont="1" applyFill="1" applyBorder="1" applyAlignment="1">
      <alignment horizontal="center"/>
    </xf>
    <xf numFmtId="2" fontId="2" fillId="0" borderId="69" xfId="0" applyNumberFormat="1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2" fontId="2" fillId="0" borderId="45" xfId="0" applyNumberFormat="1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164" fontId="2" fillId="0" borderId="11" xfId="0" applyNumberFormat="1" applyFont="1" applyFill="1" applyBorder="1" applyAlignment="1">
      <alignment horizontal="center"/>
    </xf>
    <xf numFmtId="14" fontId="2" fillId="0" borderId="13" xfId="0" applyNumberFormat="1" applyFont="1" applyFill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14" fontId="2" fillId="0" borderId="5" xfId="0" applyNumberFormat="1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2" fillId="0" borderId="70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12" fillId="10" borderId="17" xfId="0" applyFont="1" applyFill="1" applyBorder="1" applyAlignment="1">
      <alignment horizontal="center" vertical="center" wrapText="1"/>
    </xf>
    <xf numFmtId="0" fontId="12" fillId="10" borderId="13" xfId="0" applyFont="1" applyFill="1" applyBorder="1" applyAlignment="1">
      <alignment horizontal="center" vertical="center" wrapText="1"/>
    </xf>
    <xf numFmtId="0" fontId="12" fillId="11" borderId="13" xfId="0" applyFont="1" applyFill="1" applyBorder="1" applyAlignment="1">
      <alignment horizontal="center" vertical="center" wrapText="1"/>
    </xf>
    <xf numFmtId="0" fontId="12" fillId="11" borderId="18" xfId="0" applyFont="1" applyFill="1" applyBorder="1" applyAlignment="1">
      <alignment horizontal="center" vertical="center" wrapText="1"/>
    </xf>
    <xf numFmtId="2" fontId="2" fillId="0" borderId="33" xfId="0" applyNumberFormat="1" applyFont="1" applyBorder="1" applyAlignment="1">
      <alignment horizontal="center"/>
    </xf>
    <xf numFmtId="2" fontId="2" fillId="0" borderId="21" xfId="0" applyNumberFormat="1" applyFont="1" applyBorder="1" applyAlignment="1">
      <alignment horizontal="center"/>
    </xf>
    <xf numFmtId="2" fontId="2" fillId="0" borderId="21" xfId="0" applyNumberFormat="1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6" fillId="0" borderId="13" xfId="0" applyFont="1" applyFill="1" applyBorder="1" applyAlignment="1">
      <alignment horizontal="left"/>
    </xf>
    <xf numFmtId="0" fontId="6" fillId="0" borderId="18" xfId="0" applyFont="1" applyFill="1" applyBorder="1" applyAlignment="1">
      <alignment horizontal="left"/>
    </xf>
    <xf numFmtId="0" fontId="6" fillId="0" borderId="30" xfId="0" applyFont="1" applyFill="1" applyBorder="1" applyAlignment="1">
      <alignment horizontal="left"/>
    </xf>
    <xf numFmtId="0" fontId="6" fillId="0" borderId="48" xfId="0" applyFont="1" applyFill="1" applyBorder="1" applyAlignment="1">
      <alignment horizontal="left"/>
    </xf>
    <xf numFmtId="0" fontId="6" fillId="0" borderId="21" xfId="0" applyFont="1" applyFill="1" applyBorder="1" applyAlignment="1">
      <alignment horizontal="left"/>
    </xf>
    <xf numFmtId="0" fontId="6" fillId="0" borderId="23" xfId="0" applyFont="1" applyFill="1" applyBorder="1" applyAlignment="1">
      <alignment horizontal="left"/>
    </xf>
    <xf numFmtId="0" fontId="12" fillId="9" borderId="24" xfId="0" applyFont="1" applyFill="1" applyBorder="1" applyAlignment="1">
      <alignment horizontal="center" vertical="center" wrapText="1"/>
    </xf>
    <xf numFmtId="0" fontId="12" fillId="9" borderId="23" xfId="0" applyFont="1" applyFill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8" fillId="0" borderId="27" xfId="0" applyFont="1" applyFill="1" applyBorder="1" applyAlignment="1">
      <alignment horizontal="left" vertical="center" wrapText="1"/>
    </xf>
    <xf numFmtId="0" fontId="12" fillId="9" borderId="7" xfId="0" applyFont="1" applyFill="1" applyBorder="1" applyAlignment="1">
      <alignment horizontal="center" vertical="center" wrapText="1"/>
    </xf>
    <xf numFmtId="0" fontId="12" fillId="9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5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57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left" vertical="center"/>
    </xf>
    <xf numFmtId="0" fontId="8" fillId="0" borderId="29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31" xfId="0" applyFont="1" applyFill="1" applyBorder="1" applyAlignment="1">
      <alignment horizontal="center"/>
    </xf>
    <xf numFmtId="0" fontId="8" fillId="0" borderId="35" xfId="0" applyFont="1" applyFill="1" applyBorder="1" applyAlignment="1">
      <alignment horizontal="center"/>
    </xf>
    <xf numFmtId="0" fontId="8" fillId="0" borderId="32" xfId="0" applyFont="1" applyFill="1" applyBorder="1" applyAlignment="1">
      <alignment horizontal="center"/>
    </xf>
    <xf numFmtId="0" fontId="12" fillId="0" borderId="16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11" borderId="25" xfId="0" applyFont="1" applyFill="1" applyBorder="1" applyAlignment="1">
      <alignment horizontal="center" vertical="center" wrapText="1"/>
    </xf>
    <xf numFmtId="0" fontId="12" fillId="11" borderId="26" xfId="0" applyFont="1" applyFill="1" applyBorder="1" applyAlignment="1">
      <alignment horizontal="center" vertical="center" wrapText="1"/>
    </xf>
    <xf numFmtId="0" fontId="12" fillId="11" borderId="27" xfId="0" applyFont="1" applyFill="1" applyBorder="1" applyAlignment="1">
      <alignment horizontal="center" vertical="center" wrapText="1"/>
    </xf>
    <xf numFmtId="0" fontId="12" fillId="12" borderId="29" xfId="0" applyFont="1" applyFill="1" applyBorder="1" applyAlignment="1">
      <alignment horizontal="center" vertical="center" wrapText="1"/>
    </xf>
    <xf numFmtId="0" fontId="12" fillId="12" borderId="14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center" wrapText="1"/>
    </xf>
    <xf numFmtId="0" fontId="12" fillId="9" borderId="27" xfId="0" applyFont="1" applyFill="1" applyBorder="1" applyAlignment="1">
      <alignment horizontal="center" vertical="center" wrapText="1"/>
    </xf>
    <xf numFmtId="0" fontId="12" fillId="13" borderId="31" xfId="0" applyFont="1" applyFill="1" applyBorder="1" applyAlignment="1">
      <alignment horizontal="left" vertical="center"/>
    </xf>
    <xf numFmtId="0" fontId="12" fillId="13" borderId="32" xfId="0" applyFont="1" applyFill="1" applyBorder="1" applyAlignment="1">
      <alignment horizontal="left" vertical="center"/>
    </xf>
    <xf numFmtId="0" fontId="12" fillId="10" borderId="25" xfId="0" applyFont="1" applyFill="1" applyBorder="1" applyAlignment="1">
      <alignment horizontal="center" vertical="center" wrapText="1"/>
    </xf>
    <xf numFmtId="0" fontId="12" fillId="10" borderId="2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55" xfId="0" applyFont="1" applyFill="1" applyBorder="1" applyAlignment="1">
      <alignment horizontal="center" vertical="center" wrapText="1"/>
    </xf>
    <xf numFmtId="0" fontId="2" fillId="6" borderId="52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63" xfId="0" applyFont="1" applyFill="1" applyBorder="1" applyAlignment="1">
      <alignment horizontal="center" vertical="center" wrapText="1"/>
    </xf>
    <xf numFmtId="0" fontId="2" fillId="3" borderId="64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10" fillId="8" borderId="53" xfId="0" applyFont="1" applyFill="1" applyBorder="1" applyAlignment="1">
      <alignment horizontal="center" vertical="center" wrapText="1"/>
    </xf>
    <xf numFmtId="0" fontId="10" fillId="8" borderId="20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55" xfId="0" applyFont="1" applyFill="1" applyBorder="1" applyAlignment="1">
      <alignment horizontal="center" vertical="center" wrapText="1"/>
    </xf>
    <xf numFmtId="0" fontId="2" fillId="2" borderId="52" xfId="0" applyFont="1" applyFill="1" applyBorder="1" applyAlignment="1">
      <alignment horizontal="center" vertical="center" wrapText="1"/>
    </xf>
    <xf numFmtId="0" fontId="2" fillId="5" borderId="55" xfId="0" applyFont="1" applyFill="1" applyBorder="1" applyAlignment="1">
      <alignment horizontal="center" vertical="center" wrapText="1"/>
    </xf>
    <xf numFmtId="0" fontId="2" fillId="5" borderId="52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0" fillId="8" borderId="36" xfId="0" applyFont="1" applyFill="1" applyBorder="1" applyAlignment="1">
      <alignment horizontal="center" vertical="center" wrapText="1"/>
    </xf>
    <xf numFmtId="0" fontId="10" fillId="8" borderId="7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1" fillId="0" borderId="62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9" fillId="6" borderId="54" xfId="0" applyFont="1" applyFill="1" applyBorder="1" applyAlignment="1">
      <alignment horizontal="center" vertical="center" wrapText="1"/>
    </xf>
    <xf numFmtId="0" fontId="9" fillId="6" borderId="60" xfId="0" applyFont="1" applyFill="1" applyBorder="1" applyAlignment="1">
      <alignment horizontal="center" vertical="center" wrapText="1"/>
    </xf>
    <xf numFmtId="0" fontId="9" fillId="5" borderId="53" xfId="0" applyFont="1" applyFill="1" applyBorder="1" applyAlignment="1">
      <alignment horizontal="center" vertical="center" wrapText="1"/>
    </xf>
    <xf numFmtId="0" fontId="9" fillId="5" borderId="60" xfId="0" applyFont="1" applyFill="1" applyBorder="1" applyAlignment="1">
      <alignment horizontal="center" vertical="center" wrapText="1"/>
    </xf>
    <xf numFmtId="0" fontId="9" fillId="2" borderId="53" xfId="0" applyFont="1" applyFill="1" applyBorder="1" applyAlignment="1">
      <alignment horizontal="center" vertical="center" wrapText="1"/>
    </xf>
    <xf numFmtId="0" fontId="9" fillId="2" borderId="60" xfId="0" applyFont="1" applyFill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50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0</xdr:rowOff>
    </xdr:from>
    <xdr:to>
      <xdr:col>4</xdr:col>
      <xdr:colOff>1390650</xdr:colOff>
      <xdr:row>77</xdr:row>
      <xdr:rowOff>85725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810250"/>
          <a:ext cx="7448550" cy="1166812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173182</xdr:colOff>
      <xdr:row>13</xdr:row>
      <xdr:rowOff>0</xdr:rowOff>
    </xdr:from>
    <xdr:to>
      <xdr:col>14</xdr:col>
      <xdr:colOff>658091</xdr:colOff>
      <xdr:row>79</xdr:row>
      <xdr:rowOff>22860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70273" y="5784273"/>
          <a:ext cx="12763500" cy="11452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ernando.camacho@eolab.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59"/>
  <sheetViews>
    <sheetView workbookViewId="0">
      <selection activeCell="K42" sqref="K42"/>
    </sheetView>
  </sheetViews>
  <sheetFormatPr baseColWidth="10" defaultColWidth="9.140625" defaultRowHeight="15"/>
  <cols>
    <col min="1" max="1" width="8" style="3" customWidth="1"/>
    <col min="2" max="2" width="16.7109375" style="3" customWidth="1"/>
    <col min="3" max="3" width="21.28515625" style="3" customWidth="1"/>
    <col min="4" max="4" width="61.28515625" style="3" customWidth="1"/>
  </cols>
  <sheetData>
    <row r="2" spans="2:4" ht="24" customHeight="1">
      <c r="B2" s="202" t="s">
        <v>68</v>
      </c>
      <c r="C2" s="202"/>
      <c r="D2" s="202"/>
    </row>
    <row r="3" spans="2:4" ht="20.25" customHeight="1">
      <c r="B3" s="203" t="s">
        <v>23</v>
      </c>
      <c r="C3" s="203"/>
      <c r="D3" s="203"/>
    </row>
    <row r="4" spans="2:4" ht="21" thickBot="1">
      <c r="D4" s="2"/>
    </row>
    <row r="5" spans="2:4" ht="21" customHeight="1" thickBot="1">
      <c r="B5" s="204" t="s">
        <v>39</v>
      </c>
      <c r="C5" s="205"/>
      <c r="D5" s="206"/>
    </row>
    <row r="6" spans="2:4" ht="20.25" customHeight="1">
      <c r="B6" s="94" t="s">
        <v>33</v>
      </c>
      <c r="C6" s="200" t="s">
        <v>64</v>
      </c>
      <c r="D6" s="201"/>
    </row>
    <row r="7" spans="2:4" ht="20.25" customHeight="1">
      <c r="B7" s="95" t="s">
        <v>38</v>
      </c>
      <c r="C7" s="181" t="s">
        <v>68</v>
      </c>
      <c r="D7" s="182"/>
    </row>
    <row r="8" spans="2:4" ht="20.25" customHeight="1">
      <c r="B8" s="93" t="s">
        <v>34</v>
      </c>
      <c r="C8" s="90" t="s">
        <v>91</v>
      </c>
      <c r="D8" s="91"/>
    </row>
    <row r="9" spans="2:4" ht="20.25" customHeight="1">
      <c r="B9" s="95" t="s">
        <v>32</v>
      </c>
      <c r="C9" s="177" t="s">
        <v>96</v>
      </c>
      <c r="D9" s="178"/>
    </row>
    <row r="10" spans="2:4" ht="20.25" customHeight="1">
      <c r="B10" s="198" t="s">
        <v>35</v>
      </c>
      <c r="C10" s="181" t="s">
        <v>67</v>
      </c>
      <c r="D10" s="182"/>
    </row>
    <row r="11" spans="2:4" ht="20.25" customHeight="1">
      <c r="B11" s="199"/>
      <c r="C11" s="92" t="s">
        <v>73</v>
      </c>
      <c r="D11" s="96"/>
    </row>
    <row r="12" spans="2:4" ht="20.25" customHeight="1">
      <c r="B12" s="95" t="s">
        <v>36</v>
      </c>
      <c r="C12" s="179" t="s">
        <v>92</v>
      </c>
      <c r="D12" s="180"/>
    </row>
    <row r="13" spans="2:4" ht="15" customHeight="1">
      <c r="B13" s="187" t="s">
        <v>37</v>
      </c>
      <c r="C13" s="192" t="s">
        <v>14</v>
      </c>
      <c r="D13" s="193"/>
    </row>
    <row r="14" spans="2:4" ht="16.5" customHeight="1">
      <c r="B14" s="188"/>
      <c r="C14" s="194"/>
      <c r="D14" s="195"/>
    </row>
    <row r="15" spans="2:4" ht="18.75" customHeight="1" thickBot="1">
      <c r="B15" s="189"/>
      <c r="C15" s="196"/>
      <c r="D15" s="197"/>
    </row>
    <row r="16" spans="2:4" ht="18" customHeight="1">
      <c r="B16" s="4"/>
      <c r="C16" s="5"/>
      <c r="D16" s="5"/>
    </row>
    <row r="17" spans="1:4" ht="15.75" thickBot="1">
      <c r="A17" s="14"/>
      <c r="B17" s="14"/>
      <c r="C17" s="14"/>
      <c r="D17" s="14"/>
    </row>
    <row r="18" spans="1:4" ht="15.75" thickBot="1">
      <c r="A18" s="15" t="s">
        <v>16</v>
      </c>
      <c r="B18" s="185" t="s">
        <v>17</v>
      </c>
      <c r="C18" s="186"/>
      <c r="D18" s="16" t="s">
        <v>18</v>
      </c>
    </row>
    <row r="19" spans="1:4" ht="15.75" customHeight="1">
      <c r="A19" s="17">
        <v>1</v>
      </c>
      <c r="B19" s="190" t="s">
        <v>51</v>
      </c>
      <c r="C19" s="191"/>
      <c r="D19" s="18" t="s">
        <v>62</v>
      </c>
    </row>
    <row r="20" spans="1:4" ht="15.75" customHeight="1">
      <c r="A20" s="19">
        <v>2</v>
      </c>
      <c r="B20" s="183" t="s">
        <v>52</v>
      </c>
      <c r="C20" s="184"/>
      <c r="D20" s="20" t="s">
        <v>63</v>
      </c>
    </row>
    <row r="21" spans="1:4" ht="15.75" customHeight="1">
      <c r="A21" s="19">
        <v>3</v>
      </c>
      <c r="B21" s="183" t="s">
        <v>0</v>
      </c>
      <c r="C21" s="184"/>
      <c r="D21" s="20" t="s">
        <v>27</v>
      </c>
    </row>
    <row r="22" spans="1:4" ht="15.75" customHeight="1">
      <c r="A22" s="19">
        <v>4</v>
      </c>
      <c r="B22" s="183" t="s">
        <v>15</v>
      </c>
      <c r="C22" s="184"/>
      <c r="D22" s="20" t="s">
        <v>28</v>
      </c>
    </row>
    <row r="23" spans="1:4" ht="15.75" customHeight="1">
      <c r="A23" s="19">
        <v>5</v>
      </c>
      <c r="B23" s="183" t="s">
        <v>48</v>
      </c>
      <c r="C23" s="184"/>
      <c r="D23" s="20" t="s">
        <v>55</v>
      </c>
    </row>
    <row r="24" spans="1:4" ht="15.75" customHeight="1">
      <c r="A24" s="19">
        <v>6</v>
      </c>
      <c r="B24" s="183" t="s">
        <v>53</v>
      </c>
      <c r="C24" s="184"/>
      <c r="D24" s="20" t="s">
        <v>56</v>
      </c>
    </row>
    <row r="25" spans="1:4" ht="15.75" customHeight="1">
      <c r="A25" s="19">
        <v>7</v>
      </c>
      <c r="B25" s="183" t="s">
        <v>1</v>
      </c>
      <c r="C25" s="184"/>
      <c r="D25" s="20" t="s">
        <v>74</v>
      </c>
    </row>
    <row r="26" spans="1:4" ht="15.75" customHeight="1">
      <c r="A26" s="19">
        <v>8</v>
      </c>
      <c r="B26" s="183" t="s">
        <v>2</v>
      </c>
      <c r="C26" s="184"/>
      <c r="D26" s="20" t="s">
        <v>29</v>
      </c>
    </row>
    <row r="27" spans="1:4" ht="15.75" customHeight="1">
      <c r="A27" s="19">
        <v>9</v>
      </c>
      <c r="B27" s="183" t="s">
        <v>93</v>
      </c>
      <c r="C27" s="184"/>
      <c r="D27" s="20" t="s">
        <v>30</v>
      </c>
    </row>
    <row r="28" spans="1:4" ht="15.75" customHeight="1" thickBot="1">
      <c r="A28" s="17">
        <v>10</v>
      </c>
      <c r="B28" s="183" t="s">
        <v>94</v>
      </c>
      <c r="C28" s="184"/>
      <c r="D28" s="18" t="s">
        <v>95</v>
      </c>
    </row>
    <row r="29" spans="1:4" ht="14.25" customHeight="1">
      <c r="A29" s="21">
        <v>11</v>
      </c>
      <c r="B29" s="220" t="s">
        <v>5</v>
      </c>
      <c r="C29" s="22" t="s">
        <v>8</v>
      </c>
      <c r="D29" s="23" t="s">
        <v>19</v>
      </c>
    </row>
    <row r="30" spans="1:4" ht="16.5" customHeight="1">
      <c r="A30" s="24">
        <v>12</v>
      </c>
      <c r="B30" s="221"/>
      <c r="C30" s="25" t="s">
        <v>6</v>
      </c>
      <c r="D30" s="20" t="s">
        <v>22</v>
      </c>
    </row>
    <row r="31" spans="1:4">
      <c r="A31" s="24">
        <v>13</v>
      </c>
      <c r="B31" s="221"/>
      <c r="C31" s="25" t="s">
        <v>7</v>
      </c>
      <c r="D31" s="26" t="s">
        <v>24</v>
      </c>
    </row>
    <row r="32" spans="1:4">
      <c r="A32" s="24">
        <v>14</v>
      </c>
      <c r="B32" s="221"/>
      <c r="C32" s="25" t="s">
        <v>31</v>
      </c>
      <c r="D32" s="26" t="s">
        <v>75</v>
      </c>
    </row>
    <row r="33" spans="1:4">
      <c r="A33" s="24">
        <v>15</v>
      </c>
      <c r="B33" s="221"/>
      <c r="C33" s="25" t="s">
        <v>5</v>
      </c>
      <c r="D33" s="20" t="s">
        <v>58</v>
      </c>
    </row>
    <row r="34" spans="1:4" ht="15.75" thickBot="1">
      <c r="A34" s="27">
        <v>16</v>
      </c>
      <c r="B34" s="221"/>
      <c r="C34" s="28" t="s">
        <v>31</v>
      </c>
      <c r="D34" s="29" t="s">
        <v>76</v>
      </c>
    </row>
    <row r="35" spans="1:4">
      <c r="A35" s="30">
        <v>17</v>
      </c>
      <c r="B35" s="210" t="s">
        <v>9</v>
      </c>
      <c r="C35" s="31" t="s">
        <v>8</v>
      </c>
      <c r="D35" s="23" t="s">
        <v>19</v>
      </c>
    </row>
    <row r="36" spans="1:4">
      <c r="A36" s="19">
        <v>18</v>
      </c>
      <c r="B36" s="211"/>
      <c r="C36" s="32" t="s">
        <v>6</v>
      </c>
      <c r="D36" s="20" t="s">
        <v>22</v>
      </c>
    </row>
    <row r="37" spans="1:4" ht="33.75" customHeight="1">
      <c r="A37" s="19">
        <v>19</v>
      </c>
      <c r="B37" s="211"/>
      <c r="C37" s="32" t="s">
        <v>77</v>
      </c>
      <c r="D37" s="33" t="s">
        <v>78</v>
      </c>
    </row>
    <row r="38" spans="1:4" ht="15.75" thickBot="1">
      <c r="A38" s="34">
        <v>20</v>
      </c>
      <c r="B38" s="212"/>
      <c r="C38" s="35" t="s">
        <v>31</v>
      </c>
      <c r="D38" s="36" t="s">
        <v>21</v>
      </c>
    </row>
    <row r="39" spans="1:4">
      <c r="A39" s="21">
        <v>21</v>
      </c>
      <c r="B39" s="213" t="s">
        <v>10</v>
      </c>
      <c r="C39" s="37" t="s">
        <v>8</v>
      </c>
      <c r="D39" s="23" t="s">
        <v>19</v>
      </c>
    </row>
    <row r="40" spans="1:4">
      <c r="A40" s="24">
        <v>22</v>
      </c>
      <c r="B40" s="214"/>
      <c r="C40" s="38" t="s">
        <v>6</v>
      </c>
      <c r="D40" s="20" t="s">
        <v>22</v>
      </c>
    </row>
    <row r="41" spans="1:4">
      <c r="A41" s="24">
        <v>23</v>
      </c>
      <c r="B41" s="214"/>
      <c r="C41" s="38" t="s">
        <v>10</v>
      </c>
      <c r="D41" s="39" t="s">
        <v>79</v>
      </c>
    </row>
    <row r="42" spans="1:4" ht="15.75" thickBot="1">
      <c r="A42" s="27">
        <v>24</v>
      </c>
      <c r="B42" s="215"/>
      <c r="C42" s="40" t="s">
        <v>31</v>
      </c>
      <c r="D42" s="36" t="s">
        <v>80</v>
      </c>
    </row>
    <row r="43" spans="1:4">
      <c r="A43" s="24">
        <v>25</v>
      </c>
      <c r="B43" s="216" t="s">
        <v>81</v>
      </c>
      <c r="C43" s="41" t="s">
        <v>13</v>
      </c>
      <c r="D43" s="42" t="s">
        <v>20</v>
      </c>
    </row>
    <row r="44" spans="1:4">
      <c r="A44" s="24">
        <v>26</v>
      </c>
      <c r="B44" s="216"/>
      <c r="C44" s="43" t="s">
        <v>60</v>
      </c>
      <c r="D44" s="42" t="s">
        <v>61</v>
      </c>
    </row>
    <row r="45" spans="1:4">
      <c r="A45" s="24">
        <v>27</v>
      </c>
      <c r="B45" s="216"/>
      <c r="C45" s="44" t="s">
        <v>82</v>
      </c>
      <c r="D45" s="45" t="s">
        <v>83</v>
      </c>
    </row>
    <row r="46" spans="1:4" ht="15.75" thickBot="1">
      <c r="A46" s="24">
        <v>28</v>
      </c>
      <c r="B46" s="217"/>
      <c r="C46" s="46" t="s">
        <v>84</v>
      </c>
      <c r="D46" s="47" t="s">
        <v>85</v>
      </c>
    </row>
    <row r="47" spans="1:4" s="50" customFormat="1" ht="15.75" thickBot="1">
      <c r="A47" s="48">
        <v>29</v>
      </c>
      <c r="B47" s="218" t="s">
        <v>86</v>
      </c>
      <c r="C47" s="219"/>
      <c r="D47" s="49" t="s">
        <v>54</v>
      </c>
    </row>
    <row r="48" spans="1:4">
      <c r="A48" s="14"/>
      <c r="B48" s="14"/>
      <c r="C48" s="14"/>
      <c r="D48" s="14"/>
    </row>
    <row r="49" spans="1:4" ht="17.25">
      <c r="A49" s="14"/>
      <c r="B49" s="14" t="s">
        <v>87</v>
      </c>
      <c r="C49" s="14"/>
      <c r="D49" s="14"/>
    </row>
    <row r="50" spans="1:4">
      <c r="A50" s="14"/>
      <c r="B50" s="14"/>
      <c r="C50" s="14"/>
      <c r="D50" s="14"/>
    </row>
    <row r="51" spans="1:4" ht="15.75" thickBot="1">
      <c r="A51" s="14"/>
      <c r="B51" s="14"/>
      <c r="C51" s="14"/>
      <c r="D51" s="14"/>
    </row>
    <row r="52" spans="1:4">
      <c r="A52" s="14"/>
      <c r="B52" s="14"/>
      <c r="C52" s="207" t="s">
        <v>26</v>
      </c>
      <c r="D52" s="51" t="s">
        <v>88</v>
      </c>
    </row>
    <row r="53" spans="1:4">
      <c r="A53" s="14"/>
      <c r="B53" s="14"/>
      <c r="C53" s="208"/>
      <c r="D53" s="52" t="s">
        <v>25</v>
      </c>
    </row>
    <row r="54" spans="1:4">
      <c r="A54" s="14"/>
      <c r="B54" s="14"/>
      <c r="C54" s="208"/>
      <c r="D54" s="53" t="s">
        <v>89</v>
      </c>
    </row>
    <row r="55" spans="1:4" ht="15.75" thickBot="1">
      <c r="A55" s="14"/>
      <c r="B55" s="14"/>
      <c r="C55" s="209"/>
      <c r="D55" s="54" t="s">
        <v>90</v>
      </c>
    </row>
    <row r="56" spans="1:4">
      <c r="A56" s="14"/>
      <c r="B56" s="14"/>
      <c r="C56" s="14"/>
      <c r="D56" s="14"/>
    </row>
    <row r="57" spans="1:4">
      <c r="A57" s="14"/>
      <c r="B57" s="14"/>
      <c r="C57" s="14"/>
      <c r="D57" s="14"/>
    </row>
    <row r="58" spans="1:4">
      <c r="A58" s="14"/>
      <c r="B58" s="14"/>
      <c r="C58" s="14"/>
      <c r="D58" s="14"/>
    </row>
    <row r="59" spans="1:4">
      <c r="A59" s="14"/>
      <c r="B59" s="14"/>
      <c r="C59" s="14"/>
      <c r="D59" s="14"/>
    </row>
  </sheetData>
  <mergeCells count="28">
    <mergeCell ref="C52:C55"/>
    <mergeCell ref="B23:C23"/>
    <mergeCell ref="B35:B38"/>
    <mergeCell ref="B39:B42"/>
    <mergeCell ref="B43:B46"/>
    <mergeCell ref="B47:C47"/>
    <mergeCell ref="B29:B34"/>
    <mergeCell ref="B27:C27"/>
    <mergeCell ref="B26:C26"/>
    <mergeCell ref="B24:C24"/>
    <mergeCell ref="B25:C25"/>
    <mergeCell ref="B28:C28"/>
    <mergeCell ref="C6:D6"/>
    <mergeCell ref="C7:D7"/>
    <mergeCell ref="B2:D2"/>
    <mergeCell ref="B3:D3"/>
    <mergeCell ref="B5:D5"/>
    <mergeCell ref="C9:D9"/>
    <mergeCell ref="C12:D12"/>
    <mergeCell ref="C10:D10"/>
    <mergeCell ref="B22:C22"/>
    <mergeCell ref="B18:C18"/>
    <mergeCell ref="B21:C21"/>
    <mergeCell ref="B13:B15"/>
    <mergeCell ref="B19:C19"/>
    <mergeCell ref="B20:C20"/>
    <mergeCell ref="C13:D15"/>
    <mergeCell ref="B10:B11"/>
  </mergeCells>
  <hyperlinks>
    <hyperlink ref="D53" r:id="rId1"/>
  </hyperlinks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22"/>
  <sheetViews>
    <sheetView tabSelected="1" topLeftCell="P7" zoomScale="80" zoomScaleNormal="80" workbookViewId="0">
      <selection activeCell="L42" sqref="L42"/>
    </sheetView>
  </sheetViews>
  <sheetFormatPr baseColWidth="10" defaultColWidth="9.140625" defaultRowHeight="12.75"/>
  <cols>
    <col min="1" max="1" width="7" style="11" customWidth="1"/>
    <col min="2" max="2" width="13.42578125" style="11" customWidth="1"/>
    <col min="3" max="3" width="7" style="11" customWidth="1"/>
    <col min="4" max="4" width="12" style="11" customWidth="1"/>
    <col min="5" max="5" width="14" style="11" customWidth="1"/>
    <col min="6" max="6" width="15.42578125" style="11" customWidth="1"/>
    <col min="7" max="7" width="14.140625" style="11" bestFit="1" customWidth="1"/>
    <col min="8" max="8" width="20" style="11" customWidth="1"/>
    <col min="9" max="10" width="13" style="11" bestFit="1" customWidth="1"/>
    <col min="11" max="11" width="14.7109375" style="11" customWidth="1"/>
    <col min="12" max="12" width="11.5703125" style="11" bestFit="1" customWidth="1"/>
    <col min="13" max="15" width="11" style="11" hidden="1" customWidth="1"/>
    <col min="16" max="16" width="11" style="11" customWidth="1"/>
    <col min="17" max="17" width="10.7109375" style="11" customWidth="1"/>
    <col min="18" max="20" width="10.7109375" style="11" hidden="1" customWidth="1"/>
    <col min="21" max="21" width="10.42578125" style="11" customWidth="1"/>
    <col min="22" max="22" width="11" style="11" bestFit="1" customWidth="1"/>
    <col min="23" max="23" width="19.7109375" style="11" customWidth="1"/>
    <col min="24" max="24" width="11.7109375" style="11" customWidth="1"/>
    <col min="25" max="25" width="9.140625" style="11" customWidth="1"/>
    <col min="26" max="26" width="11" style="11" bestFit="1" customWidth="1"/>
    <col min="27" max="27" width="13.5703125" style="11" customWidth="1"/>
    <col min="28" max="28" width="12.28515625" style="11" customWidth="1"/>
    <col min="29" max="29" width="9.140625" style="11" customWidth="1"/>
    <col min="30" max="30" width="11" style="11" customWidth="1"/>
    <col min="31" max="31" width="10.28515625" style="11" customWidth="1"/>
    <col min="32" max="32" width="10.85546875" style="11" bestFit="1" customWidth="1"/>
    <col min="33" max="33" width="9.140625" style="11"/>
    <col min="34" max="34" width="11" style="11" customWidth="1"/>
    <col min="35" max="35" width="95.85546875" style="11" customWidth="1"/>
    <col min="36" max="16384" width="9.140625" style="11"/>
  </cols>
  <sheetData>
    <row r="1" spans="1:35" s="1" customFormat="1" ht="30" customHeight="1" thickBot="1">
      <c r="A1" s="224" t="s">
        <v>51</v>
      </c>
      <c r="B1" s="222" t="s">
        <v>52</v>
      </c>
      <c r="C1" s="222" t="s">
        <v>0</v>
      </c>
      <c r="D1" s="222" t="s">
        <v>15</v>
      </c>
      <c r="E1" s="222" t="s">
        <v>49</v>
      </c>
      <c r="F1" s="222" t="s">
        <v>50</v>
      </c>
      <c r="G1" s="222" t="s">
        <v>1</v>
      </c>
      <c r="H1" s="222" t="s">
        <v>2</v>
      </c>
      <c r="I1" s="222" t="s">
        <v>3</v>
      </c>
      <c r="J1" s="235" t="s">
        <v>4</v>
      </c>
      <c r="K1" s="237" t="s">
        <v>5</v>
      </c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9"/>
      <c r="W1" s="240" t="s">
        <v>9</v>
      </c>
      <c r="X1" s="240"/>
      <c r="Y1" s="240"/>
      <c r="Z1" s="241"/>
      <c r="AA1" s="226" t="s">
        <v>10</v>
      </c>
      <c r="AB1" s="227"/>
      <c r="AC1" s="227"/>
      <c r="AD1" s="228"/>
      <c r="AE1" s="229" t="s">
        <v>11</v>
      </c>
      <c r="AF1" s="230"/>
      <c r="AG1" s="231"/>
      <c r="AH1" s="232"/>
      <c r="AI1" s="233" t="s">
        <v>47</v>
      </c>
    </row>
    <row r="2" spans="1:35" s="1" customFormat="1" ht="29.25" thickBot="1">
      <c r="A2" s="225"/>
      <c r="B2" s="223"/>
      <c r="C2" s="223"/>
      <c r="D2" s="223"/>
      <c r="E2" s="223"/>
      <c r="F2" s="223"/>
      <c r="G2" s="223"/>
      <c r="H2" s="223"/>
      <c r="I2" s="223"/>
      <c r="J2" s="236"/>
      <c r="K2" s="117" t="s">
        <v>8</v>
      </c>
      <c r="L2" s="118" t="s">
        <v>6</v>
      </c>
      <c r="M2" s="118" t="s">
        <v>100</v>
      </c>
      <c r="N2" s="118" t="s">
        <v>101</v>
      </c>
      <c r="O2" s="118" t="s">
        <v>102</v>
      </c>
      <c r="P2" s="118" t="s">
        <v>7</v>
      </c>
      <c r="Q2" s="118" t="s">
        <v>31</v>
      </c>
      <c r="R2" s="118" t="s">
        <v>100</v>
      </c>
      <c r="S2" s="118" t="s">
        <v>101</v>
      </c>
      <c r="T2" s="118" t="s">
        <v>102</v>
      </c>
      <c r="U2" s="118" t="s">
        <v>5</v>
      </c>
      <c r="V2" s="119" t="s">
        <v>31</v>
      </c>
      <c r="W2" s="120" t="s">
        <v>8</v>
      </c>
      <c r="X2" s="121" t="s">
        <v>6</v>
      </c>
      <c r="Y2" s="121" t="s">
        <v>107</v>
      </c>
      <c r="Z2" s="122" t="s">
        <v>31</v>
      </c>
      <c r="AA2" s="123" t="s">
        <v>8</v>
      </c>
      <c r="AB2" s="124" t="s">
        <v>6</v>
      </c>
      <c r="AC2" s="124" t="s">
        <v>10</v>
      </c>
      <c r="AD2" s="125" t="s">
        <v>31</v>
      </c>
      <c r="AE2" s="126" t="s">
        <v>13</v>
      </c>
      <c r="AF2" s="127" t="s">
        <v>60</v>
      </c>
      <c r="AG2" s="128" t="s">
        <v>82</v>
      </c>
      <c r="AH2" s="129" t="s">
        <v>84</v>
      </c>
      <c r="AI2" s="234"/>
    </row>
    <row r="3" spans="1:35">
      <c r="A3" s="9">
        <v>1</v>
      </c>
      <c r="B3" s="10" t="s">
        <v>65</v>
      </c>
      <c r="C3" s="81">
        <v>1</v>
      </c>
      <c r="D3" s="10" t="s">
        <v>65</v>
      </c>
      <c r="E3" s="82">
        <v>41.848730000000003</v>
      </c>
      <c r="F3" s="82">
        <v>13.58806</v>
      </c>
      <c r="G3" s="83">
        <v>20</v>
      </c>
      <c r="H3" s="84" t="s">
        <v>66</v>
      </c>
      <c r="I3" s="85">
        <v>42193</v>
      </c>
      <c r="J3" s="86">
        <v>42193</v>
      </c>
      <c r="K3" s="9" t="s">
        <v>12</v>
      </c>
      <c r="L3" s="10">
        <v>13</v>
      </c>
      <c r="M3" s="132">
        <v>4.5599999999999996</v>
      </c>
      <c r="N3" s="132">
        <v>4.29</v>
      </c>
      <c r="O3" s="132">
        <v>4.53</v>
      </c>
      <c r="P3" s="132">
        <f>AVERAGE(M3:O3)</f>
        <v>4.46</v>
      </c>
      <c r="Q3" s="132">
        <f>STDEV(M3:O3)</f>
        <v>0.14798648586948301</v>
      </c>
      <c r="R3" s="132">
        <v>7.06</v>
      </c>
      <c r="S3" s="132">
        <v>6.06</v>
      </c>
      <c r="T3" s="132">
        <v>5.22</v>
      </c>
      <c r="U3" s="132">
        <f>AVERAGE(R3:T3)</f>
        <v>6.1133333333333333</v>
      </c>
      <c r="V3" s="133">
        <f>STDEV(R3:T3)</f>
        <v>0.92115869063551081</v>
      </c>
      <c r="W3" s="9" t="s">
        <v>12</v>
      </c>
      <c r="X3" s="10">
        <v>13</v>
      </c>
      <c r="Y3" s="132">
        <v>0.96</v>
      </c>
      <c r="Z3" s="130" t="s">
        <v>65</v>
      </c>
      <c r="AA3" s="9" t="s">
        <v>12</v>
      </c>
      <c r="AB3" s="10">
        <v>13</v>
      </c>
      <c r="AC3" s="132">
        <v>0.96399999999999997</v>
      </c>
      <c r="AD3" s="133">
        <v>2.5999999999999999E-2</v>
      </c>
      <c r="AE3" s="152">
        <f t="shared" ref="AE3:AE17" si="0">M3</f>
        <v>4.5599999999999996</v>
      </c>
      <c r="AF3" s="153">
        <f>P3/U3</f>
        <v>0.72955288985823341</v>
      </c>
      <c r="AG3" s="154">
        <v>0.97</v>
      </c>
      <c r="AH3" s="155">
        <v>0.97</v>
      </c>
      <c r="AI3" s="157"/>
    </row>
    <row r="4" spans="1:35">
      <c r="A4" s="12">
        <v>1</v>
      </c>
      <c r="B4" s="13" t="s">
        <v>65</v>
      </c>
      <c r="C4" s="57">
        <v>2</v>
      </c>
      <c r="D4" s="13" t="s">
        <v>65</v>
      </c>
      <c r="E4" s="76">
        <v>41.84948</v>
      </c>
      <c r="F4" s="76">
        <v>13.5892</v>
      </c>
      <c r="G4" s="8">
        <v>20</v>
      </c>
      <c r="H4" s="65" t="s">
        <v>66</v>
      </c>
      <c r="I4" s="66">
        <v>42193</v>
      </c>
      <c r="J4" s="69">
        <v>42193</v>
      </c>
      <c r="K4" s="12" t="s">
        <v>12</v>
      </c>
      <c r="L4" s="13">
        <v>13</v>
      </c>
      <c r="M4" s="6">
        <v>4.32</v>
      </c>
      <c r="N4" s="75">
        <v>4.07</v>
      </c>
      <c r="O4" s="75">
        <v>4.25</v>
      </c>
      <c r="P4" s="75">
        <f t="shared" ref="P4:P16" si="1">AVERAGE(M4:O4)</f>
        <v>4.2133333333333338</v>
      </c>
      <c r="Q4" s="75">
        <f t="shared" ref="Q4:Q16" si="2">STDEV(M4:O4)</f>
        <v>0.12897028081433229</v>
      </c>
      <c r="R4" s="75">
        <v>6.57</v>
      </c>
      <c r="S4" s="75">
        <v>5.7</v>
      </c>
      <c r="T4" s="75">
        <v>4.87</v>
      </c>
      <c r="U4" s="75">
        <f t="shared" ref="U4:U17" si="3">AVERAGE(R4:T4)</f>
        <v>5.7133333333333338</v>
      </c>
      <c r="V4" s="77">
        <f t="shared" ref="V4:V17" si="4">STDEV(R4:T4)</f>
        <v>0.85007842775436571</v>
      </c>
      <c r="W4" s="12" t="s">
        <v>12</v>
      </c>
      <c r="X4" s="13">
        <v>13</v>
      </c>
      <c r="Y4" s="75">
        <v>0.95</v>
      </c>
      <c r="Z4" s="87" t="s">
        <v>65</v>
      </c>
      <c r="AA4" s="12" t="s">
        <v>12</v>
      </c>
      <c r="AB4" s="13">
        <v>13</v>
      </c>
      <c r="AC4" s="6">
        <v>0.94599999999999995</v>
      </c>
      <c r="AD4" s="67">
        <v>3.9E-2</v>
      </c>
      <c r="AE4" s="135">
        <f t="shared" si="0"/>
        <v>4.32</v>
      </c>
      <c r="AF4" s="78">
        <f t="shared" ref="AF4:AF17" si="5">P4/U4</f>
        <v>0.73745624270711785</v>
      </c>
      <c r="AG4" s="6">
        <v>0.96</v>
      </c>
      <c r="AH4" s="67">
        <v>0.97</v>
      </c>
      <c r="AI4" s="60"/>
    </row>
    <row r="5" spans="1:35">
      <c r="A5" s="12">
        <v>1</v>
      </c>
      <c r="B5" s="13" t="s">
        <v>65</v>
      </c>
      <c r="C5" s="57">
        <v>3</v>
      </c>
      <c r="D5" s="13" t="s">
        <v>65</v>
      </c>
      <c r="E5" s="76">
        <v>41.848999999999997</v>
      </c>
      <c r="F5" s="76">
        <v>13.58839</v>
      </c>
      <c r="G5" s="8">
        <v>20</v>
      </c>
      <c r="H5" s="65" t="s">
        <v>66</v>
      </c>
      <c r="I5" s="66">
        <v>42193</v>
      </c>
      <c r="J5" s="69">
        <v>42193</v>
      </c>
      <c r="K5" s="12" t="s">
        <v>12</v>
      </c>
      <c r="L5" s="13">
        <v>13</v>
      </c>
      <c r="M5" s="6">
        <v>4.1900000000000004</v>
      </c>
      <c r="N5" s="75">
        <v>4.1500000000000004</v>
      </c>
      <c r="O5" s="75">
        <v>4.1500000000000004</v>
      </c>
      <c r="P5" s="75">
        <f t="shared" si="1"/>
        <v>4.1633333333333331</v>
      </c>
      <c r="Q5" s="75">
        <f t="shared" si="2"/>
        <v>2.3094010767585053E-2</v>
      </c>
      <c r="R5" s="75">
        <v>6.42</v>
      </c>
      <c r="S5" s="75">
        <v>5.69</v>
      </c>
      <c r="T5" s="75">
        <v>4.72</v>
      </c>
      <c r="U5" s="75">
        <f t="shared" si="3"/>
        <v>5.6099999999999994</v>
      </c>
      <c r="V5" s="77">
        <f t="shared" si="4"/>
        <v>0.85281885532627255</v>
      </c>
      <c r="W5" s="12" t="s">
        <v>12</v>
      </c>
      <c r="X5" s="13">
        <v>13</v>
      </c>
      <c r="Y5" s="75">
        <v>0.95</v>
      </c>
      <c r="Z5" s="87" t="s">
        <v>65</v>
      </c>
      <c r="AA5" s="12" t="s">
        <v>12</v>
      </c>
      <c r="AB5" s="13">
        <v>13</v>
      </c>
      <c r="AC5" s="6">
        <v>0.94899999999999995</v>
      </c>
      <c r="AD5" s="67">
        <v>3.9E-2</v>
      </c>
      <c r="AE5" s="135">
        <f t="shared" si="0"/>
        <v>4.1900000000000004</v>
      </c>
      <c r="AF5" s="78">
        <f t="shared" si="5"/>
        <v>0.74212715389185979</v>
      </c>
      <c r="AG5" s="6">
        <v>0.96</v>
      </c>
      <c r="AH5" s="67">
        <v>0.96</v>
      </c>
      <c r="AI5" s="158"/>
    </row>
    <row r="6" spans="1:35">
      <c r="A6" s="12">
        <v>2</v>
      </c>
      <c r="B6" s="13" t="s">
        <v>65</v>
      </c>
      <c r="C6" s="57">
        <v>4</v>
      </c>
      <c r="D6" s="13" t="s">
        <v>65</v>
      </c>
      <c r="E6" s="55">
        <v>41.848930000000003</v>
      </c>
      <c r="F6" s="55">
        <v>13.585459999999999</v>
      </c>
      <c r="G6" s="8">
        <v>20</v>
      </c>
      <c r="H6" s="65" t="s">
        <v>66</v>
      </c>
      <c r="I6" s="66">
        <v>42193</v>
      </c>
      <c r="J6" s="69">
        <v>42193</v>
      </c>
      <c r="K6" s="12" t="s">
        <v>12</v>
      </c>
      <c r="L6" s="13">
        <v>13</v>
      </c>
      <c r="M6" s="6">
        <v>4.78</v>
      </c>
      <c r="N6" s="75">
        <v>4.8</v>
      </c>
      <c r="O6" s="75">
        <v>4.78</v>
      </c>
      <c r="P6" s="75">
        <f t="shared" si="1"/>
        <v>4.7866666666666662</v>
      </c>
      <c r="Q6" s="75">
        <f t="shared" si="2"/>
        <v>1.154700538379227E-2</v>
      </c>
      <c r="R6" s="75">
        <v>6.89</v>
      </c>
      <c r="S6" s="75">
        <v>6.24</v>
      </c>
      <c r="T6" s="75">
        <v>5.44</v>
      </c>
      <c r="U6" s="75">
        <f t="shared" si="3"/>
        <v>6.19</v>
      </c>
      <c r="V6" s="77">
        <f t="shared" si="4"/>
        <v>0.72629195231669985</v>
      </c>
      <c r="W6" s="12" t="s">
        <v>12</v>
      </c>
      <c r="X6" s="13">
        <v>13</v>
      </c>
      <c r="Y6" s="75">
        <v>0.94</v>
      </c>
      <c r="Z6" s="87" t="s">
        <v>65</v>
      </c>
      <c r="AA6" s="12" t="s">
        <v>12</v>
      </c>
      <c r="AB6" s="13">
        <v>13</v>
      </c>
      <c r="AC6" s="6">
        <v>0.91100000000000003</v>
      </c>
      <c r="AD6" s="67">
        <v>6.9000000000000006E-2</v>
      </c>
      <c r="AE6" s="135">
        <f t="shared" si="0"/>
        <v>4.78</v>
      </c>
      <c r="AF6" s="78">
        <f t="shared" si="5"/>
        <v>0.77329025309639188</v>
      </c>
      <c r="AG6" s="6">
        <v>0.95</v>
      </c>
      <c r="AH6" s="67">
        <v>0.96</v>
      </c>
      <c r="AI6" s="60"/>
    </row>
    <row r="7" spans="1:35" s="59" customFormat="1">
      <c r="A7" s="61">
        <v>2</v>
      </c>
      <c r="B7" s="8" t="s">
        <v>65</v>
      </c>
      <c r="C7" s="62">
        <v>5</v>
      </c>
      <c r="D7" s="8" t="s">
        <v>65</v>
      </c>
      <c r="E7" s="55">
        <v>41.849170000000001</v>
      </c>
      <c r="F7" s="55">
        <v>13.5854</v>
      </c>
      <c r="G7" s="8">
        <v>20</v>
      </c>
      <c r="H7" s="63" t="s">
        <v>66</v>
      </c>
      <c r="I7" s="64">
        <v>42193</v>
      </c>
      <c r="J7" s="70">
        <v>42193</v>
      </c>
      <c r="K7" s="61" t="s">
        <v>12</v>
      </c>
      <c r="L7" s="8">
        <v>13</v>
      </c>
      <c r="M7" s="58">
        <v>3.78</v>
      </c>
      <c r="N7" s="79">
        <v>3.78</v>
      </c>
      <c r="O7" s="79">
        <v>3.79</v>
      </c>
      <c r="P7" s="75">
        <f t="shared" si="1"/>
        <v>3.7833333333333332</v>
      </c>
      <c r="Q7" s="75">
        <f t="shared" si="2"/>
        <v>5.7735026918963907E-3</v>
      </c>
      <c r="R7" s="75">
        <v>5.71</v>
      </c>
      <c r="S7" s="75">
        <v>4.5599999999999996</v>
      </c>
      <c r="T7" s="75">
        <v>4.16</v>
      </c>
      <c r="U7" s="75">
        <f t="shared" si="3"/>
        <v>4.8099999999999996</v>
      </c>
      <c r="V7" s="77">
        <f t="shared" si="4"/>
        <v>0.80467384697155464</v>
      </c>
      <c r="W7" s="61" t="s">
        <v>12</v>
      </c>
      <c r="X7" s="8">
        <v>13</v>
      </c>
      <c r="Y7" s="75">
        <v>0.92</v>
      </c>
      <c r="Z7" s="88" t="s">
        <v>65</v>
      </c>
      <c r="AA7" s="61" t="s">
        <v>12</v>
      </c>
      <c r="AB7" s="8">
        <v>13</v>
      </c>
      <c r="AC7" s="58">
        <v>0.92800000000000005</v>
      </c>
      <c r="AD7" s="68">
        <v>6.7000000000000004E-2</v>
      </c>
      <c r="AE7" s="135">
        <f t="shared" si="0"/>
        <v>3.78</v>
      </c>
      <c r="AF7" s="78">
        <f t="shared" si="5"/>
        <v>0.78655578655578662</v>
      </c>
      <c r="AG7" s="58">
        <v>0.94</v>
      </c>
      <c r="AH7" s="68">
        <v>0.95</v>
      </c>
      <c r="AI7" s="60"/>
    </row>
    <row r="8" spans="1:35">
      <c r="A8" s="12">
        <v>3</v>
      </c>
      <c r="B8" s="13" t="s">
        <v>65</v>
      </c>
      <c r="C8" s="57">
        <v>6</v>
      </c>
      <c r="D8" s="13" t="s">
        <v>65</v>
      </c>
      <c r="E8" s="55">
        <v>41.84966</v>
      </c>
      <c r="F8" s="55">
        <v>13.585520000000001</v>
      </c>
      <c r="G8" s="8">
        <v>20</v>
      </c>
      <c r="H8" s="65" t="s">
        <v>66</v>
      </c>
      <c r="I8" s="66">
        <v>42193</v>
      </c>
      <c r="J8" s="69">
        <v>42193</v>
      </c>
      <c r="K8" s="12" t="s">
        <v>12</v>
      </c>
      <c r="L8" s="13">
        <v>13</v>
      </c>
      <c r="M8" s="6">
        <v>3.63</v>
      </c>
      <c r="N8" s="75">
        <v>4.12</v>
      </c>
      <c r="O8" s="75">
        <v>3.92</v>
      </c>
      <c r="P8" s="75">
        <f t="shared" si="1"/>
        <v>3.89</v>
      </c>
      <c r="Q8" s="75">
        <f t="shared" si="2"/>
        <v>0.24637369989509969</v>
      </c>
      <c r="R8" s="75">
        <v>5.43</v>
      </c>
      <c r="S8" s="75">
        <v>6.38</v>
      </c>
      <c r="T8" s="75">
        <v>4.7300000000000004</v>
      </c>
      <c r="U8" s="75">
        <f>AVERAGE(R8:T8)</f>
        <v>5.5133333333333328</v>
      </c>
      <c r="V8" s="77">
        <f t="shared" si="4"/>
        <v>0.82815054992032389</v>
      </c>
      <c r="W8" s="12" t="s">
        <v>12</v>
      </c>
      <c r="X8" s="13">
        <v>13</v>
      </c>
      <c r="Y8" s="75">
        <v>0.93</v>
      </c>
      <c r="Z8" s="87" t="s">
        <v>65</v>
      </c>
      <c r="AA8" s="12" t="s">
        <v>12</v>
      </c>
      <c r="AB8" s="13">
        <v>13</v>
      </c>
      <c r="AC8" s="6">
        <v>0.86599999999999999</v>
      </c>
      <c r="AD8" s="67">
        <v>0.10100000000000001</v>
      </c>
      <c r="AE8" s="135">
        <f t="shared" si="0"/>
        <v>3.63</v>
      </c>
      <c r="AF8" s="78">
        <f t="shared" si="5"/>
        <v>0.70556227327690457</v>
      </c>
      <c r="AG8" s="6">
        <v>0.95</v>
      </c>
      <c r="AH8" s="67">
        <v>95</v>
      </c>
      <c r="AI8" s="60"/>
    </row>
    <row r="9" spans="1:35">
      <c r="A9" s="12">
        <v>3</v>
      </c>
      <c r="B9" s="13" t="s">
        <v>65</v>
      </c>
      <c r="C9" s="57">
        <v>7</v>
      </c>
      <c r="D9" s="13" t="s">
        <v>65</v>
      </c>
      <c r="E9" s="89">
        <v>41.849851999999998</v>
      </c>
      <c r="F9" s="55">
        <v>13.585597999999999</v>
      </c>
      <c r="G9" s="8">
        <v>20</v>
      </c>
      <c r="H9" s="65" t="s">
        <v>66</v>
      </c>
      <c r="I9" s="66">
        <v>42193</v>
      </c>
      <c r="J9" s="69">
        <v>42193</v>
      </c>
      <c r="K9" s="12" t="s">
        <v>12</v>
      </c>
      <c r="L9" s="13">
        <v>13</v>
      </c>
      <c r="M9" s="6">
        <v>4.1399999999999997</v>
      </c>
      <c r="N9" s="75">
        <v>4.47</v>
      </c>
      <c r="O9" s="75">
        <v>4.2300000000000004</v>
      </c>
      <c r="P9" s="75">
        <f t="shared" si="1"/>
        <v>4.28</v>
      </c>
      <c r="Q9" s="75">
        <f t="shared" si="2"/>
        <v>0.17058722109231889</v>
      </c>
      <c r="R9" s="75">
        <v>6.19</v>
      </c>
      <c r="S9" s="75">
        <v>6.49</v>
      </c>
      <c r="T9" s="75">
        <v>5.05</v>
      </c>
      <c r="U9" s="75">
        <f t="shared" si="3"/>
        <v>5.91</v>
      </c>
      <c r="V9" s="77">
        <f t="shared" si="4"/>
        <v>0.75973679652890169</v>
      </c>
      <c r="W9" s="12" t="s">
        <v>12</v>
      </c>
      <c r="X9" s="13">
        <v>13</v>
      </c>
      <c r="Y9" s="75">
        <v>0.94</v>
      </c>
      <c r="Z9" s="87" t="s">
        <v>65</v>
      </c>
      <c r="AA9" s="12" t="s">
        <v>12</v>
      </c>
      <c r="AB9" s="13">
        <v>13</v>
      </c>
      <c r="AC9" s="6">
        <v>0.88600000000000001</v>
      </c>
      <c r="AD9" s="67">
        <v>8.2000000000000003E-2</v>
      </c>
      <c r="AE9" s="135">
        <f t="shared" si="0"/>
        <v>4.1399999999999997</v>
      </c>
      <c r="AF9" s="78">
        <f t="shared" si="5"/>
        <v>0.72419627749576987</v>
      </c>
      <c r="AG9" s="6">
        <v>0.95</v>
      </c>
      <c r="AH9" s="67">
        <v>0.96</v>
      </c>
      <c r="AI9" s="60"/>
    </row>
    <row r="10" spans="1:35">
      <c r="A10" s="12">
        <v>3</v>
      </c>
      <c r="B10" s="13" t="s">
        <v>65</v>
      </c>
      <c r="C10" s="57">
        <v>8</v>
      </c>
      <c r="D10" s="13" t="s">
        <v>65</v>
      </c>
      <c r="E10" s="55">
        <v>41.85371</v>
      </c>
      <c r="F10" s="55">
        <v>13.58344</v>
      </c>
      <c r="G10" s="8">
        <v>20</v>
      </c>
      <c r="H10" s="65" t="s">
        <v>66</v>
      </c>
      <c r="I10" s="66">
        <v>42193</v>
      </c>
      <c r="J10" s="69">
        <v>42193</v>
      </c>
      <c r="K10" s="12" t="s">
        <v>12</v>
      </c>
      <c r="L10" s="13">
        <v>13</v>
      </c>
      <c r="M10" s="6">
        <v>4.5</v>
      </c>
      <c r="N10" s="75">
        <v>4.53</v>
      </c>
      <c r="O10" s="75">
        <v>4.57</v>
      </c>
      <c r="P10" s="75">
        <f t="shared" si="1"/>
        <v>4.5333333333333341</v>
      </c>
      <c r="Q10" s="75">
        <f t="shared" si="2"/>
        <v>3.5118845842842597E-2</v>
      </c>
      <c r="R10" s="75">
        <v>6.53</v>
      </c>
      <c r="S10" s="75">
        <v>6.46</v>
      </c>
      <c r="T10" s="75">
        <v>5.35</v>
      </c>
      <c r="U10" s="75">
        <f t="shared" si="3"/>
        <v>6.1133333333333333</v>
      </c>
      <c r="V10" s="77">
        <f t="shared" si="4"/>
        <v>0.66199194355621604</v>
      </c>
      <c r="W10" s="12" t="s">
        <v>12</v>
      </c>
      <c r="X10" s="13">
        <v>13</v>
      </c>
      <c r="Y10" s="75">
        <v>0.94</v>
      </c>
      <c r="Z10" s="87" t="s">
        <v>65</v>
      </c>
      <c r="AA10" s="12" t="s">
        <v>12</v>
      </c>
      <c r="AB10" s="13">
        <v>13</v>
      </c>
      <c r="AC10" s="6">
        <v>0.89800000000000002</v>
      </c>
      <c r="AD10" s="67">
        <v>6.5000000000000002E-2</v>
      </c>
      <c r="AE10" s="135">
        <f t="shared" si="0"/>
        <v>4.5</v>
      </c>
      <c r="AF10" s="78">
        <f t="shared" si="5"/>
        <v>0.7415485278080699</v>
      </c>
      <c r="AG10" s="6">
        <v>0.96</v>
      </c>
      <c r="AH10" s="67">
        <v>0.96</v>
      </c>
      <c r="AI10" s="60"/>
    </row>
    <row r="11" spans="1:35">
      <c r="A11" s="12">
        <v>3</v>
      </c>
      <c r="B11" s="13" t="s">
        <v>65</v>
      </c>
      <c r="C11" s="57">
        <v>9</v>
      </c>
      <c r="D11" s="13" t="s">
        <v>65</v>
      </c>
      <c r="E11" s="55">
        <v>41.853850000000001</v>
      </c>
      <c r="F11" s="55">
        <v>13.583116</v>
      </c>
      <c r="G11" s="8">
        <v>20</v>
      </c>
      <c r="H11" s="65" t="s">
        <v>66</v>
      </c>
      <c r="I11" s="66">
        <v>42193</v>
      </c>
      <c r="J11" s="69">
        <v>42193</v>
      </c>
      <c r="K11" s="12" t="s">
        <v>12</v>
      </c>
      <c r="L11" s="13">
        <v>13</v>
      </c>
      <c r="M11" s="6">
        <v>4.5999999999999996</v>
      </c>
      <c r="N11" s="75">
        <v>4.97</v>
      </c>
      <c r="O11" s="75">
        <v>4.76</v>
      </c>
      <c r="P11" s="75">
        <f t="shared" si="1"/>
        <v>4.7766666666666664</v>
      </c>
      <c r="Q11" s="75">
        <f t="shared" si="2"/>
        <v>0.18556220879620214</v>
      </c>
      <c r="R11" s="75">
        <v>6.67</v>
      </c>
      <c r="S11" s="75">
        <v>6.33</v>
      </c>
      <c r="T11" s="75">
        <v>5.46</v>
      </c>
      <c r="U11" s="75">
        <f t="shared" si="3"/>
        <v>6.1533333333333333</v>
      </c>
      <c r="V11" s="77">
        <f t="shared" si="4"/>
        <v>0.62404593847995626</v>
      </c>
      <c r="W11" s="12" t="s">
        <v>12</v>
      </c>
      <c r="X11" s="13">
        <v>13</v>
      </c>
      <c r="Y11" s="75">
        <v>0.95</v>
      </c>
      <c r="Z11" s="87" t="s">
        <v>65</v>
      </c>
      <c r="AA11" s="12" t="s">
        <v>12</v>
      </c>
      <c r="AB11" s="13">
        <v>13</v>
      </c>
      <c r="AC11" s="6">
        <v>0.94799999999999995</v>
      </c>
      <c r="AD11" s="67">
        <v>3.5000000000000003E-2</v>
      </c>
      <c r="AE11" s="135">
        <f t="shared" si="0"/>
        <v>4.5999999999999996</v>
      </c>
      <c r="AF11" s="78">
        <f t="shared" si="5"/>
        <v>0.77627302275189591</v>
      </c>
      <c r="AG11" s="6">
        <v>0.96</v>
      </c>
      <c r="AH11" s="67">
        <v>0.97</v>
      </c>
      <c r="AI11" s="60"/>
    </row>
    <row r="12" spans="1:35">
      <c r="A12" s="12">
        <v>4</v>
      </c>
      <c r="B12" s="13" t="s">
        <v>65</v>
      </c>
      <c r="C12" s="57">
        <v>10</v>
      </c>
      <c r="D12" s="13" t="s">
        <v>65</v>
      </c>
      <c r="E12" s="55">
        <v>41.854680000000002</v>
      </c>
      <c r="F12" s="55">
        <v>13.581932999999999</v>
      </c>
      <c r="G12" s="8">
        <v>20</v>
      </c>
      <c r="H12" s="65" t="s">
        <v>66</v>
      </c>
      <c r="I12" s="66">
        <v>42193</v>
      </c>
      <c r="J12" s="69">
        <v>42193</v>
      </c>
      <c r="K12" s="12" t="s">
        <v>12</v>
      </c>
      <c r="L12" s="13">
        <v>13</v>
      </c>
      <c r="M12" s="6">
        <v>4.3499999999999996</v>
      </c>
      <c r="N12" s="75">
        <v>4.5199999999999996</v>
      </c>
      <c r="O12" s="75">
        <v>4.45</v>
      </c>
      <c r="P12" s="75">
        <f t="shared" si="1"/>
        <v>4.4400000000000004</v>
      </c>
      <c r="Q12" s="75">
        <f t="shared" si="2"/>
        <v>8.5440037453138121E-2</v>
      </c>
      <c r="R12" s="75">
        <v>6.39</v>
      </c>
      <c r="S12" s="75">
        <v>7.13</v>
      </c>
      <c r="T12" s="75">
        <v>5.37</v>
      </c>
      <c r="U12" s="75">
        <f t="shared" si="3"/>
        <v>6.2966666666666669</v>
      </c>
      <c r="V12" s="77">
        <f t="shared" si="4"/>
        <v>0.88370432460938531</v>
      </c>
      <c r="W12" s="12" t="s">
        <v>12</v>
      </c>
      <c r="X12" s="13">
        <v>13</v>
      </c>
      <c r="Y12" s="75">
        <v>0.95</v>
      </c>
      <c r="Z12" s="87" t="s">
        <v>65</v>
      </c>
      <c r="AA12" s="12" t="s">
        <v>12</v>
      </c>
      <c r="AB12" s="13">
        <v>13</v>
      </c>
      <c r="AC12" s="6">
        <v>0.92900000000000005</v>
      </c>
      <c r="AD12" s="67">
        <v>0.10199999999999999</v>
      </c>
      <c r="AE12" s="135">
        <f t="shared" si="0"/>
        <v>4.3499999999999996</v>
      </c>
      <c r="AF12" s="78">
        <f t="shared" si="5"/>
        <v>0.70513499205929064</v>
      </c>
      <c r="AG12" s="6">
        <v>0.97</v>
      </c>
      <c r="AH12" s="67">
        <v>0.97</v>
      </c>
      <c r="AI12" s="60"/>
    </row>
    <row r="13" spans="1:35">
      <c r="A13" s="12">
        <v>4</v>
      </c>
      <c r="B13" s="13" t="s">
        <v>65</v>
      </c>
      <c r="C13" s="57">
        <v>11</v>
      </c>
      <c r="D13" s="13" t="s">
        <v>65</v>
      </c>
      <c r="E13" s="55">
        <v>41.855865999999999</v>
      </c>
      <c r="F13" s="55">
        <v>13.580583000000001</v>
      </c>
      <c r="G13" s="8">
        <v>20</v>
      </c>
      <c r="H13" s="65" t="s">
        <v>66</v>
      </c>
      <c r="I13" s="66">
        <v>42193</v>
      </c>
      <c r="J13" s="69">
        <v>42193</v>
      </c>
      <c r="K13" s="12" t="s">
        <v>12</v>
      </c>
      <c r="L13" s="13">
        <v>13</v>
      </c>
      <c r="M13" s="6">
        <v>4.3099999999999996</v>
      </c>
      <c r="N13" s="75">
        <v>4.7</v>
      </c>
      <c r="O13" s="75">
        <v>4.43</v>
      </c>
      <c r="P13" s="75">
        <f t="shared" si="1"/>
        <v>4.4799999999999995</v>
      </c>
      <c r="Q13" s="75">
        <f t="shared" si="2"/>
        <v>0.19974984355438913</v>
      </c>
      <c r="R13" s="75">
        <v>6.55</v>
      </c>
      <c r="S13" s="75">
        <v>6.42</v>
      </c>
      <c r="T13" s="75">
        <v>5.24</v>
      </c>
      <c r="U13" s="75">
        <f t="shared" si="3"/>
        <v>6.07</v>
      </c>
      <c r="V13" s="77">
        <f t="shared" si="4"/>
        <v>0.72173402303064349</v>
      </c>
      <c r="W13" s="12" t="s">
        <v>12</v>
      </c>
      <c r="X13" s="13">
        <v>13</v>
      </c>
      <c r="Y13" s="75">
        <v>0.93</v>
      </c>
      <c r="Z13" s="87" t="s">
        <v>65</v>
      </c>
      <c r="AA13" s="12" t="s">
        <v>12</v>
      </c>
      <c r="AB13" s="13">
        <v>13</v>
      </c>
      <c r="AC13" s="6">
        <v>0.90200000000000002</v>
      </c>
      <c r="AD13" s="67">
        <v>9.7000000000000003E-2</v>
      </c>
      <c r="AE13" s="135">
        <f t="shared" si="0"/>
        <v>4.3099999999999996</v>
      </c>
      <c r="AF13" s="78">
        <f t="shared" si="5"/>
        <v>0.73805601317957159</v>
      </c>
      <c r="AG13" s="6">
        <v>0.95</v>
      </c>
      <c r="AH13" s="67">
        <v>0.96</v>
      </c>
      <c r="AI13" s="60"/>
    </row>
    <row r="14" spans="1:35">
      <c r="A14" s="12">
        <v>4</v>
      </c>
      <c r="B14" s="13" t="s">
        <v>65</v>
      </c>
      <c r="C14" s="57">
        <v>12</v>
      </c>
      <c r="D14" s="13" t="s">
        <v>65</v>
      </c>
      <c r="E14" s="55">
        <v>41.854477000000003</v>
      </c>
      <c r="F14" s="55">
        <v>13.579775</v>
      </c>
      <c r="G14" s="8">
        <v>20</v>
      </c>
      <c r="H14" s="65" t="s">
        <v>66</v>
      </c>
      <c r="I14" s="66">
        <v>42193</v>
      </c>
      <c r="J14" s="69">
        <v>42193</v>
      </c>
      <c r="K14" s="12" t="s">
        <v>12</v>
      </c>
      <c r="L14" s="13">
        <v>13</v>
      </c>
      <c r="M14" s="6">
        <v>4.3499999999999996</v>
      </c>
      <c r="N14" s="75">
        <v>4.58</v>
      </c>
      <c r="O14" s="75">
        <v>4.3899999999999997</v>
      </c>
      <c r="P14" s="75">
        <f t="shared" si="1"/>
        <v>4.4400000000000004</v>
      </c>
      <c r="Q14" s="75">
        <f t="shared" si="2"/>
        <v>0.12288205727441753</v>
      </c>
      <c r="R14" s="75">
        <v>6.81</v>
      </c>
      <c r="S14" s="75">
        <v>6.39</v>
      </c>
      <c r="T14" s="75">
        <v>5.46</v>
      </c>
      <c r="U14" s="75">
        <f t="shared" si="3"/>
        <v>6.22</v>
      </c>
      <c r="V14" s="77">
        <f t="shared" si="4"/>
        <v>0.69086901797662958</v>
      </c>
      <c r="W14" s="12" t="s">
        <v>12</v>
      </c>
      <c r="X14" s="13">
        <v>13</v>
      </c>
      <c r="Y14" s="75">
        <v>0.94</v>
      </c>
      <c r="Z14" s="87" t="s">
        <v>65</v>
      </c>
      <c r="AA14" s="12" t="s">
        <v>12</v>
      </c>
      <c r="AB14" s="13">
        <v>13</v>
      </c>
      <c r="AC14" s="6">
        <v>0.85899999999999999</v>
      </c>
      <c r="AD14" s="67">
        <v>0.157</v>
      </c>
      <c r="AE14" s="135">
        <f t="shared" si="0"/>
        <v>4.3499999999999996</v>
      </c>
      <c r="AF14" s="78">
        <f t="shared" si="5"/>
        <v>0.71382636655948561</v>
      </c>
      <c r="AG14" s="6">
        <v>0.96</v>
      </c>
      <c r="AH14" s="67">
        <v>0.96</v>
      </c>
      <c r="AI14" s="60"/>
    </row>
    <row r="15" spans="1:35">
      <c r="A15" s="12">
        <v>4</v>
      </c>
      <c r="B15" s="13" t="s">
        <v>65</v>
      </c>
      <c r="C15" s="57">
        <v>13</v>
      </c>
      <c r="D15" s="13" t="s">
        <v>65</v>
      </c>
      <c r="E15" s="55">
        <v>41.854546999999997</v>
      </c>
      <c r="F15" s="55">
        <v>13.579907</v>
      </c>
      <c r="G15" s="8">
        <v>20</v>
      </c>
      <c r="H15" s="65" t="s">
        <v>66</v>
      </c>
      <c r="I15" s="66">
        <v>42193</v>
      </c>
      <c r="J15" s="69">
        <v>42193</v>
      </c>
      <c r="K15" s="12" t="s">
        <v>12</v>
      </c>
      <c r="L15" s="13">
        <v>13</v>
      </c>
      <c r="M15" s="6">
        <v>3.74</v>
      </c>
      <c r="N15" s="75">
        <v>3.89</v>
      </c>
      <c r="O15" s="75">
        <v>3.81</v>
      </c>
      <c r="P15" s="75">
        <f t="shared" si="1"/>
        <v>3.8133333333333339</v>
      </c>
      <c r="Q15" s="75">
        <f t="shared" si="2"/>
        <v>7.5055534994619116E-2</v>
      </c>
      <c r="R15" s="75">
        <v>5.61</v>
      </c>
      <c r="S15" s="75">
        <v>5.19</v>
      </c>
      <c r="T15" s="75">
        <v>4.29</v>
      </c>
      <c r="U15" s="75">
        <f t="shared" si="3"/>
        <v>5.03</v>
      </c>
      <c r="V15" s="77">
        <f t="shared" si="4"/>
        <v>0.67438861200349898</v>
      </c>
      <c r="W15" s="12" t="s">
        <v>12</v>
      </c>
      <c r="X15" s="13">
        <v>13</v>
      </c>
      <c r="Y15" s="75">
        <v>0.92</v>
      </c>
      <c r="Z15" s="87" t="s">
        <v>65</v>
      </c>
      <c r="AA15" s="12" t="s">
        <v>12</v>
      </c>
      <c r="AB15" s="13">
        <v>13</v>
      </c>
      <c r="AC15" s="6">
        <v>0.90500000000000003</v>
      </c>
      <c r="AD15" s="67">
        <v>3.5000000000000003E-2</v>
      </c>
      <c r="AE15" s="135">
        <f t="shared" si="0"/>
        <v>3.74</v>
      </c>
      <c r="AF15" s="78">
        <f t="shared" si="5"/>
        <v>0.75811795891318767</v>
      </c>
      <c r="AG15" s="6">
        <v>0.94</v>
      </c>
      <c r="AH15" s="67">
        <v>0.95</v>
      </c>
      <c r="AI15" s="60"/>
    </row>
    <row r="16" spans="1:35">
      <c r="A16" s="12">
        <v>2</v>
      </c>
      <c r="B16" s="13" t="s">
        <v>65</v>
      </c>
      <c r="C16" s="57">
        <v>14</v>
      </c>
      <c r="D16" s="13" t="s">
        <v>65</v>
      </c>
      <c r="E16" s="55">
        <v>41.854815000000002</v>
      </c>
      <c r="F16" s="55">
        <v>13.582706999999999</v>
      </c>
      <c r="G16" s="8">
        <v>20</v>
      </c>
      <c r="H16" s="65" t="s">
        <v>66</v>
      </c>
      <c r="I16" s="66">
        <v>42193</v>
      </c>
      <c r="J16" s="69">
        <v>42193</v>
      </c>
      <c r="K16" s="12" t="s">
        <v>12</v>
      </c>
      <c r="L16" s="13">
        <v>13</v>
      </c>
      <c r="M16" s="6">
        <v>3.85</v>
      </c>
      <c r="N16" s="75">
        <v>4.29</v>
      </c>
      <c r="O16" s="75">
        <v>4.04</v>
      </c>
      <c r="P16" s="75">
        <f t="shared" si="1"/>
        <v>4.0599999999999996</v>
      </c>
      <c r="Q16" s="75">
        <f t="shared" si="2"/>
        <v>0.22068076490715563</v>
      </c>
      <c r="R16" s="75">
        <v>5.88</v>
      </c>
      <c r="S16" s="75">
        <v>6.08</v>
      </c>
      <c r="T16" s="75">
        <v>4.67</v>
      </c>
      <c r="U16" s="75">
        <f t="shared" si="3"/>
        <v>5.5433333333333339</v>
      </c>
      <c r="V16" s="77">
        <f t="shared" si="4"/>
        <v>0.76291109136865143</v>
      </c>
      <c r="W16" s="12" t="s">
        <v>12</v>
      </c>
      <c r="X16" s="13">
        <v>13</v>
      </c>
      <c r="Y16" s="75">
        <v>0.92</v>
      </c>
      <c r="Z16" s="87" t="s">
        <v>65</v>
      </c>
      <c r="AA16" s="12" t="s">
        <v>12</v>
      </c>
      <c r="AB16" s="13">
        <v>13</v>
      </c>
      <c r="AC16" s="6">
        <v>0.87</v>
      </c>
      <c r="AD16" s="67">
        <v>0.11600000000000001</v>
      </c>
      <c r="AE16" s="135">
        <f t="shared" si="0"/>
        <v>3.85</v>
      </c>
      <c r="AF16" s="78">
        <f t="shared" si="5"/>
        <v>0.73241130487071548</v>
      </c>
      <c r="AG16" s="6">
        <v>0.94</v>
      </c>
      <c r="AH16" s="67">
        <v>0.95</v>
      </c>
      <c r="AI16" s="60"/>
    </row>
    <row r="17" spans="1:35">
      <c r="A17" s="109">
        <v>2</v>
      </c>
      <c r="B17" s="110" t="s">
        <v>65</v>
      </c>
      <c r="C17" s="111">
        <v>15</v>
      </c>
      <c r="D17" s="110" t="s">
        <v>65</v>
      </c>
      <c r="E17" s="112">
        <v>41.853802999999999</v>
      </c>
      <c r="F17" s="55">
        <v>13.583489</v>
      </c>
      <c r="G17" s="113">
        <v>20</v>
      </c>
      <c r="H17" s="114" t="s">
        <v>66</v>
      </c>
      <c r="I17" s="115">
        <v>42193</v>
      </c>
      <c r="J17" s="116">
        <v>42193</v>
      </c>
      <c r="K17" s="12" t="s">
        <v>12</v>
      </c>
      <c r="L17" s="13">
        <v>13</v>
      </c>
      <c r="M17" s="13">
        <v>4.43</v>
      </c>
      <c r="N17" s="13">
        <v>4.3600000000000003</v>
      </c>
      <c r="O17" s="13">
        <v>4.45</v>
      </c>
      <c r="P17" s="75">
        <f>AVERAGE(M17:O17)</f>
        <v>4.4133333333333331</v>
      </c>
      <c r="Q17" s="6">
        <f>STDEV(M17:O17)</f>
        <v>4.725815626252592E-2</v>
      </c>
      <c r="R17" s="6">
        <v>6.72</v>
      </c>
      <c r="S17" s="6">
        <v>5.76</v>
      </c>
      <c r="T17" s="6">
        <v>4.99</v>
      </c>
      <c r="U17" s="75">
        <f t="shared" si="3"/>
        <v>5.8233333333333333</v>
      </c>
      <c r="V17" s="67">
        <f t="shared" si="4"/>
        <v>0.86673717661892102</v>
      </c>
      <c r="W17" s="131" t="s">
        <v>12</v>
      </c>
      <c r="X17" s="13">
        <v>13</v>
      </c>
      <c r="Y17" s="75">
        <v>0.95</v>
      </c>
      <c r="Z17" s="67" t="s">
        <v>65</v>
      </c>
      <c r="AA17" s="131" t="s">
        <v>12</v>
      </c>
      <c r="AB17" s="13">
        <v>13</v>
      </c>
      <c r="AC17" s="6">
        <v>0.91900000000000004</v>
      </c>
      <c r="AD17" s="67">
        <v>5.5E-2</v>
      </c>
      <c r="AE17" s="131">
        <f t="shared" si="0"/>
        <v>4.43</v>
      </c>
      <c r="AF17" s="6">
        <f t="shared" si="5"/>
        <v>0.75787063537492838</v>
      </c>
      <c r="AG17" s="6">
        <v>0.96</v>
      </c>
      <c r="AH17" s="67">
        <v>0.96</v>
      </c>
      <c r="AI17" s="60"/>
    </row>
    <row r="18" spans="1:35">
      <c r="A18" s="61">
        <v>5</v>
      </c>
      <c r="B18" s="8" t="s">
        <v>65</v>
      </c>
      <c r="C18" s="8">
        <v>16</v>
      </c>
      <c r="D18" s="8" t="s">
        <v>65</v>
      </c>
      <c r="E18" s="147">
        <v>42.063777430000002</v>
      </c>
      <c r="F18" s="147">
        <v>13.407041359999999</v>
      </c>
      <c r="G18" s="8" t="s">
        <v>65</v>
      </c>
      <c r="H18" s="8" t="s">
        <v>104</v>
      </c>
      <c r="I18" s="64">
        <v>42193</v>
      </c>
      <c r="J18" s="70">
        <v>42193</v>
      </c>
      <c r="K18" s="61" t="s">
        <v>105</v>
      </c>
      <c r="L18" s="8">
        <v>1</v>
      </c>
      <c r="M18" s="8"/>
      <c r="N18" s="8"/>
      <c r="O18" s="8"/>
      <c r="P18" s="79">
        <v>0</v>
      </c>
      <c r="Q18" s="8" t="s">
        <v>65</v>
      </c>
      <c r="R18" s="8"/>
      <c r="S18" s="8"/>
      <c r="T18" s="8"/>
      <c r="U18" s="79">
        <v>0</v>
      </c>
      <c r="V18" s="88" t="s">
        <v>65</v>
      </c>
      <c r="W18" s="61" t="s">
        <v>105</v>
      </c>
      <c r="X18" s="8">
        <v>1</v>
      </c>
      <c r="Y18" s="79">
        <v>0</v>
      </c>
      <c r="Z18" s="88" t="s">
        <v>65</v>
      </c>
      <c r="AA18" s="61" t="s">
        <v>105</v>
      </c>
      <c r="AB18" s="8">
        <v>1</v>
      </c>
      <c r="AC18" s="79">
        <v>0</v>
      </c>
      <c r="AD18" s="88" t="s">
        <v>65</v>
      </c>
      <c r="AE18" s="135">
        <v>0</v>
      </c>
      <c r="AF18" s="144" t="s">
        <v>65</v>
      </c>
      <c r="AG18" s="58">
        <v>0</v>
      </c>
      <c r="AH18" s="80">
        <v>0</v>
      </c>
      <c r="AI18" s="60"/>
    </row>
    <row r="19" spans="1:35">
      <c r="A19" s="61">
        <v>6</v>
      </c>
      <c r="B19" s="8" t="s">
        <v>65</v>
      </c>
      <c r="C19" s="8">
        <v>17</v>
      </c>
      <c r="D19" s="8" t="s">
        <v>65</v>
      </c>
      <c r="E19" s="147">
        <v>42.007503610000001</v>
      </c>
      <c r="F19" s="147">
        <v>13.631605589999999</v>
      </c>
      <c r="G19" s="8" t="s">
        <v>65</v>
      </c>
      <c r="H19" s="8" t="s">
        <v>104</v>
      </c>
      <c r="I19" s="64">
        <v>42193</v>
      </c>
      <c r="J19" s="70">
        <v>42193</v>
      </c>
      <c r="K19" s="134" t="s">
        <v>105</v>
      </c>
      <c r="L19" s="8">
        <v>1</v>
      </c>
      <c r="M19" s="79"/>
      <c r="N19" s="79"/>
      <c r="O19" s="79"/>
      <c r="P19" s="79">
        <v>0</v>
      </c>
      <c r="Q19" s="79" t="s">
        <v>65</v>
      </c>
      <c r="R19" s="79"/>
      <c r="S19" s="79"/>
      <c r="T19" s="79"/>
      <c r="U19" s="79">
        <v>0</v>
      </c>
      <c r="V19" s="80" t="s">
        <v>65</v>
      </c>
      <c r="W19" s="135" t="s">
        <v>105</v>
      </c>
      <c r="X19" s="8">
        <v>1</v>
      </c>
      <c r="Y19" s="79">
        <v>0</v>
      </c>
      <c r="Z19" s="80" t="s">
        <v>65</v>
      </c>
      <c r="AA19" s="135" t="s">
        <v>105</v>
      </c>
      <c r="AB19" s="8">
        <v>1</v>
      </c>
      <c r="AC19" s="79">
        <v>0</v>
      </c>
      <c r="AD19" s="80" t="s">
        <v>65</v>
      </c>
      <c r="AE19" s="135">
        <v>0</v>
      </c>
      <c r="AF19" s="145" t="s">
        <v>65</v>
      </c>
      <c r="AG19" s="58">
        <v>0</v>
      </c>
      <c r="AH19" s="80">
        <v>0</v>
      </c>
      <c r="AI19" s="60"/>
    </row>
    <row r="20" spans="1:35">
      <c r="A20" s="61">
        <v>7</v>
      </c>
      <c r="B20" s="8" t="s">
        <v>65</v>
      </c>
      <c r="C20" s="8">
        <v>18</v>
      </c>
      <c r="D20" s="8" t="s">
        <v>65</v>
      </c>
      <c r="E20" s="147">
        <v>41.993378630000002</v>
      </c>
      <c r="F20" s="147">
        <v>13.819525049999999</v>
      </c>
      <c r="G20" s="8" t="s">
        <v>65</v>
      </c>
      <c r="H20" s="8" t="s">
        <v>104</v>
      </c>
      <c r="I20" s="64">
        <v>42193</v>
      </c>
      <c r="J20" s="70">
        <v>42193</v>
      </c>
      <c r="K20" s="134" t="s">
        <v>105</v>
      </c>
      <c r="L20" s="8">
        <v>1</v>
      </c>
      <c r="M20" s="58"/>
      <c r="N20" s="58"/>
      <c r="O20" s="58"/>
      <c r="P20" s="79">
        <v>0</v>
      </c>
      <c r="Q20" s="8" t="s">
        <v>65</v>
      </c>
      <c r="R20" s="58"/>
      <c r="S20" s="58"/>
      <c r="T20" s="58"/>
      <c r="U20" s="79">
        <v>0</v>
      </c>
      <c r="V20" s="88" t="s">
        <v>65</v>
      </c>
      <c r="W20" s="61" t="s">
        <v>105</v>
      </c>
      <c r="X20" s="8">
        <v>1</v>
      </c>
      <c r="Y20" s="79">
        <v>0</v>
      </c>
      <c r="Z20" s="88" t="s">
        <v>65</v>
      </c>
      <c r="AA20" s="61" t="s">
        <v>105</v>
      </c>
      <c r="AB20" s="8">
        <v>1</v>
      </c>
      <c r="AC20" s="79">
        <v>0</v>
      </c>
      <c r="AD20" s="88" t="s">
        <v>65</v>
      </c>
      <c r="AE20" s="135">
        <v>0</v>
      </c>
      <c r="AF20" s="144" t="s">
        <v>65</v>
      </c>
      <c r="AG20" s="58">
        <v>0</v>
      </c>
      <c r="AH20" s="80">
        <v>0</v>
      </c>
      <c r="AI20" s="60"/>
    </row>
    <row r="21" spans="1:35">
      <c r="A21" s="61">
        <v>8</v>
      </c>
      <c r="B21" s="8" t="s">
        <v>65</v>
      </c>
      <c r="C21" s="8">
        <v>19</v>
      </c>
      <c r="D21" s="8" t="s">
        <v>65</v>
      </c>
      <c r="E21" s="147">
        <v>41.985572380000001</v>
      </c>
      <c r="F21" s="147">
        <v>13.519085240000001</v>
      </c>
      <c r="G21" s="8" t="s">
        <v>65</v>
      </c>
      <c r="H21" s="8" t="s">
        <v>104</v>
      </c>
      <c r="I21" s="148">
        <v>42193</v>
      </c>
      <c r="J21" s="136">
        <v>42193</v>
      </c>
      <c r="K21" s="134" t="s">
        <v>105</v>
      </c>
      <c r="L21" s="113">
        <v>1</v>
      </c>
      <c r="M21" s="141"/>
      <c r="N21" s="141"/>
      <c r="O21" s="141"/>
      <c r="P21" s="142">
        <v>0</v>
      </c>
      <c r="Q21" s="113" t="s">
        <v>65</v>
      </c>
      <c r="R21" s="141"/>
      <c r="S21" s="141"/>
      <c r="T21" s="141"/>
      <c r="U21" s="142">
        <v>0</v>
      </c>
      <c r="V21" s="143" t="s">
        <v>65</v>
      </c>
      <c r="W21" s="134" t="s">
        <v>105</v>
      </c>
      <c r="X21" s="113">
        <v>1</v>
      </c>
      <c r="Y21" s="142">
        <v>0</v>
      </c>
      <c r="Z21" s="143" t="s">
        <v>65</v>
      </c>
      <c r="AA21" s="134" t="s">
        <v>105</v>
      </c>
      <c r="AB21" s="113">
        <v>1</v>
      </c>
      <c r="AC21" s="79">
        <v>0</v>
      </c>
      <c r="AD21" s="143" t="s">
        <v>65</v>
      </c>
      <c r="AE21" s="135">
        <v>0</v>
      </c>
      <c r="AF21" s="146" t="s">
        <v>65</v>
      </c>
      <c r="AG21" s="58">
        <v>0</v>
      </c>
      <c r="AH21" s="80">
        <v>0</v>
      </c>
      <c r="AI21" s="60"/>
    </row>
    <row r="22" spans="1:35" ht="13.5" thickBot="1">
      <c r="A22" s="137">
        <v>9</v>
      </c>
      <c r="B22" s="71" t="s">
        <v>65</v>
      </c>
      <c r="C22" s="71">
        <v>20</v>
      </c>
      <c r="D22" s="71" t="s">
        <v>65</v>
      </c>
      <c r="E22" s="149">
        <v>41.84834042</v>
      </c>
      <c r="F22" s="149">
        <v>13.585495269999999</v>
      </c>
      <c r="G22" s="71">
        <v>20</v>
      </c>
      <c r="H22" s="71" t="s">
        <v>106</v>
      </c>
      <c r="I22" s="150">
        <v>42193</v>
      </c>
      <c r="J22" s="140">
        <v>42193</v>
      </c>
      <c r="K22" s="137" t="s">
        <v>12</v>
      </c>
      <c r="L22" s="71">
        <v>13</v>
      </c>
      <c r="M22" s="138">
        <v>1.81</v>
      </c>
      <c r="N22" s="138">
        <v>1.84</v>
      </c>
      <c r="O22" s="138">
        <v>1.79</v>
      </c>
      <c r="P22" s="138">
        <f>AVERAGE(M22:O22)</f>
        <v>1.8133333333333335</v>
      </c>
      <c r="Q22" s="138">
        <f>STDEV(M22:O22)</f>
        <v>2.5166114784235857E-2</v>
      </c>
      <c r="R22" s="138">
        <v>2.19</v>
      </c>
      <c r="S22" s="138">
        <v>1.83</v>
      </c>
      <c r="T22" s="138">
        <v>1.96</v>
      </c>
      <c r="U22" s="138">
        <f>AVERAGE(Q22:S22)</f>
        <v>1.3483887049280785</v>
      </c>
      <c r="V22" s="151">
        <f>STDEV(R22:T22)</f>
        <v>0.18230011885167122</v>
      </c>
      <c r="W22" s="137" t="s">
        <v>12</v>
      </c>
      <c r="X22" s="71">
        <v>13</v>
      </c>
      <c r="Y22" s="71">
        <v>0.76</v>
      </c>
      <c r="Z22" s="139" t="s">
        <v>65</v>
      </c>
      <c r="AA22" s="137" t="s">
        <v>12</v>
      </c>
      <c r="AB22" s="71">
        <v>13</v>
      </c>
      <c r="AC22" s="138">
        <v>0.77500000000000002</v>
      </c>
      <c r="AD22" s="151">
        <v>5.3999999999999999E-2</v>
      </c>
      <c r="AE22" s="156">
        <f>M22</f>
        <v>1.81</v>
      </c>
      <c r="AF22" s="138">
        <f>P22/U22</f>
        <v>1.3448149830282468</v>
      </c>
      <c r="AG22" s="71">
        <v>0.74</v>
      </c>
      <c r="AH22" s="139">
        <v>0.77</v>
      </c>
      <c r="AI22" s="74"/>
    </row>
  </sheetData>
  <mergeCells count="15">
    <mergeCell ref="AA1:AD1"/>
    <mergeCell ref="AE1:AH1"/>
    <mergeCell ref="AI1:AI2"/>
    <mergeCell ref="G1:G2"/>
    <mergeCell ref="H1:H2"/>
    <mergeCell ref="I1:I2"/>
    <mergeCell ref="J1:J2"/>
    <mergeCell ref="K1:V1"/>
    <mergeCell ref="W1:Z1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orientation="portrait" r:id="rId1"/>
  <ignoredErrors>
    <ignoredError sqref="P3:P17 P22 Q3:Q17 Q2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AI21"/>
  <sheetViews>
    <sheetView topLeftCell="C1" zoomScale="80" zoomScaleNormal="80" workbookViewId="0">
      <selection activeCell="Y36" sqref="Y36"/>
    </sheetView>
  </sheetViews>
  <sheetFormatPr baseColWidth="10" defaultColWidth="9.140625" defaultRowHeight="12.75"/>
  <cols>
    <col min="1" max="1" width="4.42578125" style="11" customWidth="1"/>
    <col min="2" max="2" width="13.42578125" style="11" customWidth="1"/>
    <col min="3" max="3" width="5.140625" style="11" customWidth="1"/>
    <col min="4" max="4" width="12" style="11" customWidth="1"/>
    <col min="5" max="5" width="14" style="11" customWidth="1"/>
    <col min="6" max="6" width="15.42578125" style="11" customWidth="1"/>
    <col min="7" max="7" width="18.140625" style="11" customWidth="1"/>
    <col min="8" max="8" width="20" style="11" customWidth="1"/>
    <col min="9" max="9" width="16.140625" style="11" customWidth="1"/>
    <col min="10" max="10" width="14.42578125" style="11" customWidth="1"/>
    <col min="11" max="11" width="14.7109375" style="11" customWidth="1"/>
    <col min="12" max="12" width="11.5703125" style="11" bestFit="1" customWidth="1"/>
    <col min="13" max="13" width="11.28515625" style="11" hidden="1" customWidth="1"/>
    <col min="14" max="14" width="10.42578125" style="11" hidden="1" customWidth="1"/>
    <col min="15" max="15" width="9.7109375" style="11" hidden="1" customWidth="1"/>
    <col min="16" max="16" width="10.140625" style="11" customWidth="1"/>
    <col min="17" max="17" width="11" style="11" bestFit="1" customWidth="1"/>
    <col min="18" max="20" width="11" style="11" hidden="1" customWidth="1"/>
    <col min="21" max="21" width="10.42578125" style="11" customWidth="1"/>
    <col min="22" max="22" width="11" style="11" bestFit="1" customWidth="1"/>
    <col min="23" max="23" width="19.7109375" style="11" customWidth="1"/>
    <col min="24" max="24" width="11.5703125" style="11" bestFit="1" customWidth="1"/>
    <col min="25" max="25" width="9.140625" style="11" customWidth="1"/>
    <col min="26" max="26" width="11" style="11" customWidth="1"/>
    <col min="27" max="27" width="13.5703125" style="11" customWidth="1"/>
    <col min="28" max="28" width="11.5703125" style="11" bestFit="1" customWidth="1"/>
    <col min="29" max="29" width="9.140625" style="11" customWidth="1"/>
    <col min="30" max="30" width="11" style="11" bestFit="1" customWidth="1"/>
    <col min="31" max="31" width="10.28515625" style="11" customWidth="1"/>
    <col min="32" max="32" width="10.85546875" style="11" bestFit="1" customWidth="1"/>
    <col min="33" max="34" width="9.140625" style="11"/>
    <col min="35" max="35" width="95.85546875" style="11" customWidth="1"/>
    <col min="36" max="16384" width="9.140625" style="11"/>
  </cols>
  <sheetData>
    <row r="1" spans="1:35" s="1" customFormat="1" ht="24.75" customHeight="1">
      <c r="A1" s="229" t="s">
        <v>51</v>
      </c>
      <c r="B1" s="222" t="s">
        <v>52</v>
      </c>
      <c r="C1" s="222" t="s">
        <v>0</v>
      </c>
      <c r="D1" s="235" t="s">
        <v>15</v>
      </c>
      <c r="E1" s="222" t="s">
        <v>49</v>
      </c>
      <c r="F1" s="222" t="s">
        <v>50</v>
      </c>
      <c r="G1" s="222" t="s">
        <v>1</v>
      </c>
      <c r="H1" s="222" t="s">
        <v>2</v>
      </c>
      <c r="I1" s="222" t="s">
        <v>3</v>
      </c>
      <c r="J1" s="246" t="s">
        <v>4</v>
      </c>
      <c r="K1" s="250" t="s">
        <v>5</v>
      </c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2"/>
      <c r="W1" s="253" t="s">
        <v>9</v>
      </c>
      <c r="X1" s="254"/>
      <c r="Y1" s="254"/>
      <c r="Z1" s="255"/>
      <c r="AA1" s="243" t="s">
        <v>10</v>
      </c>
      <c r="AB1" s="244"/>
      <c r="AC1" s="244"/>
      <c r="AD1" s="245"/>
      <c r="AE1" s="224" t="s">
        <v>11</v>
      </c>
      <c r="AF1" s="222"/>
      <c r="AG1" s="222"/>
      <c r="AH1" s="246"/>
      <c r="AI1" s="247" t="s">
        <v>47</v>
      </c>
    </row>
    <row r="2" spans="1:35" s="1" customFormat="1" ht="43.5" thickBot="1">
      <c r="A2" s="242"/>
      <c r="B2" s="223"/>
      <c r="C2" s="223"/>
      <c r="D2" s="236"/>
      <c r="E2" s="223"/>
      <c r="F2" s="223"/>
      <c r="G2" s="223"/>
      <c r="H2" s="223"/>
      <c r="I2" s="223"/>
      <c r="J2" s="249"/>
      <c r="K2" s="159" t="s">
        <v>8</v>
      </c>
      <c r="L2" s="160" t="s">
        <v>6</v>
      </c>
      <c r="M2" s="160" t="s">
        <v>100</v>
      </c>
      <c r="N2" s="160" t="s">
        <v>101</v>
      </c>
      <c r="O2" s="160" t="s">
        <v>103</v>
      </c>
      <c r="P2" s="160" t="s">
        <v>7</v>
      </c>
      <c r="Q2" s="160" t="s">
        <v>31</v>
      </c>
      <c r="R2" s="160" t="s">
        <v>100</v>
      </c>
      <c r="S2" s="160" t="s">
        <v>101</v>
      </c>
      <c r="T2" s="160" t="s">
        <v>103</v>
      </c>
      <c r="U2" s="160" t="s">
        <v>5</v>
      </c>
      <c r="V2" s="161" t="s">
        <v>31</v>
      </c>
      <c r="W2" s="162" t="s">
        <v>8</v>
      </c>
      <c r="X2" s="163" t="s">
        <v>6</v>
      </c>
      <c r="Y2" s="163" t="s">
        <v>107</v>
      </c>
      <c r="Z2" s="164" t="s">
        <v>31</v>
      </c>
      <c r="AA2" s="165" t="s">
        <v>8</v>
      </c>
      <c r="AB2" s="166" t="s">
        <v>6</v>
      </c>
      <c r="AC2" s="166" t="s">
        <v>10</v>
      </c>
      <c r="AD2" s="167" t="s">
        <v>31</v>
      </c>
      <c r="AE2" s="168" t="s">
        <v>13</v>
      </c>
      <c r="AF2" s="169" t="s">
        <v>60</v>
      </c>
      <c r="AG2" s="170" t="s">
        <v>82</v>
      </c>
      <c r="AH2" s="171" t="s">
        <v>84</v>
      </c>
      <c r="AI2" s="248"/>
    </row>
    <row r="3" spans="1:35">
      <c r="A3" s="9">
        <v>1</v>
      </c>
      <c r="B3" s="10" t="s">
        <v>65</v>
      </c>
      <c r="C3" s="81">
        <v>1</v>
      </c>
      <c r="D3" s="10" t="s">
        <v>65</v>
      </c>
      <c r="E3" s="82">
        <v>41.848730000000003</v>
      </c>
      <c r="F3" s="82">
        <v>13.58806</v>
      </c>
      <c r="G3" s="83">
        <v>20</v>
      </c>
      <c r="H3" s="84" t="s">
        <v>66</v>
      </c>
      <c r="I3" s="85">
        <v>42272</v>
      </c>
      <c r="J3" s="86">
        <v>42272</v>
      </c>
      <c r="K3" s="9" t="s">
        <v>12</v>
      </c>
      <c r="L3" s="10">
        <v>13</v>
      </c>
      <c r="M3" s="132">
        <v>3.75</v>
      </c>
      <c r="N3" s="132">
        <v>3.74</v>
      </c>
      <c r="O3" s="132">
        <v>3.78</v>
      </c>
      <c r="P3" s="132">
        <f>AVERAGE(M3:O3)</f>
        <v>3.7566666666666664</v>
      </c>
      <c r="Q3" s="132">
        <f>STDEV(M3:O3)</f>
        <v>2.0816659994661132E-2</v>
      </c>
      <c r="R3" s="132">
        <v>5.52</v>
      </c>
      <c r="S3" s="132">
        <v>5.19</v>
      </c>
      <c r="T3" s="132">
        <v>4.42</v>
      </c>
      <c r="U3" s="132">
        <f>AVERAGE(R3:T3)</f>
        <v>5.0433333333333339</v>
      </c>
      <c r="V3" s="133">
        <f>STDEV(R3:T3)</f>
        <v>0.56447615833914877</v>
      </c>
      <c r="W3" s="9" t="s">
        <v>12</v>
      </c>
      <c r="X3" s="10">
        <v>13</v>
      </c>
      <c r="Y3" s="132">
        <v>0.95</v>
      </c>
      <c r="Z3" s="130" t="s">
        <v>65</v>
      </c>
      <c r="AA3" s="9" t="s">
        <v>12</v>
      </c>
      <c r="AB3" s="10">
        <v>13</v>
      </c>
      <c r="AC3" s="132">
        <v>0.873</v>
      </c>
      <c r="AD3" s="172">
        <v>4.8000000000000001E-2</v>
      </c>
      <c r="AE3" s="176">
        <f>M3</f>
        <v>3.75</v>
      </c>
      <c r="AF3" s="132">
        <f>P3/U3</f>
        <v>0.74487772637144734</v>
      </c>
      <c r="AG3" s="154">
        <v>0.96</v>
      </c>
      <c r="AH3" s="155">
        <v>0.95</v>
      </c>
      <c r="AI3" s="157"/>
    </row>
    <row r="4" spans="1:35">
      <c r="A4" s="7">
        <v>1</v>
      </c>
      <c r="B4" s="13" t="s">
        <v>65</v>
      </c>
      <c r="C4" s="56">
        <v>2</v>
      </c>
      <c r="D4" s="13" t="s">
        <v>65</v>
      </c>
      <c r="E4" s="76">
        <v>41.84948</v>
      </c>
      <c r="F4" s="76">
        <v>13.5892</v>
      </c>
      <c r="G4" s="8">
        <v>20</v>
      </c>
      <c r="H4" s="65" t="s">
        <v>66</v>
      </c>
      <c r="I4" s="66">
        <v>42272</v>
      </c>
      <c r="J4" s="69">
        <v>42272</v>
      </c>
      <c r="K4" s="12" t="s">
        <v>12</v>
      </c>
      <c r="L4" s="13">
        <v>13</v>
      </c>
      <c r="M4" s="6">
        <v>3.65</v>
      </c>
      <c r="N4" s="6">
        <v>3.21</v>
      </c>
      <c r="O4" s="6">
        <v>3.11</v>
      </c>
      <c r="P4" s="6">
        <f t="shared" ref="P4:P16" si="0">AVERAGE(M4:O4)</f>
        <v>3.3233333333333328</v>
      </c>
      <c r="Q4" s="6">
        <f t="shared" ref="Q4:Q16" si="1">STDEV(M4:O4)</f>
        <v>0.28728615235220445</v>
      </c>
      <c r="R4" s="6">
        <v>5.4</v>
      </c>
      <c r="S4" s="6">
        <v>4.3099999999999996</v>
      </c>
      <c r="T4" s="6">
        <v>3.44</v>
      </c>
      <c r="U4" s="6">
        <f t="shared" ref="U4:U16" si="2">AVERAGE(R4:T4)</f>
        <v>4.3833333333333337</v>
      </c>
      <c r="V4" s="67">
        <f t="shared" ref="V4:V16" si="3">STDEV(R4:T4)</f>
        <v>0.98205566712550907</v>
      </c>
      <c r="W4" s="12" t="s">
        <v>12</v>
      </c>
      <c r="X4" s="13">
        <v>13</v>
      </c>
      <c r="Y4" s="58">
        <v>0.94</v>
      </c>
      <c r="Z4" s="87" t="s">
        <v>65</v>
      </c>
      <c r="AA4" s="12" t="s">
        <v>12</v>
      </c>
      <c r="AB4" s="13">
        <v>13</v>
      </c>
      <c r="AC4" s="6">
        <v>0.97499999999999998</v>
      </c>
      <c r="AD4" s="173">
        <v>0.02</v>
      </c>
      <c r="AE4" s="131">
        <f t="shared" ref="AE4:AE16" si="4">M4</f>
        <v>3.65</v>
      </c>
      <c r="AF4" s="6">
        <f t="shared" ref="AF4:AF16" si="5">M4/U4</f>
        <v>0.83269961977186302</v>
      </c>
      <c r="AG4" s="6">
        <v>0.95</v>
      </c>
      <c r="AH4" s="67">
        <v>0.95</v>
      </c>
      <c r="AI4" s="60"/>
    </row>
    <row r="5" spans="1:35">
      <c r="A5" s="7">
        <v>1</v>
      </c>
      <c r="B5" s="13" t="s">
        <v>65</v>
      </c>
      <c r="C5" s="56">
        <v>3</v>
      </c>
      <c r="D5" s="13" t="s">
        <v>65</v>
      </c>
      <c r="E5" s="76">
        <v>41.848999999999997</v>
      </c>
      <c r="F5" s="76">
        <v>13.58839</v>
      </c>
      <c r="G5" s="8">
        <v>20</v>
      </c>
      <c r="H5" s="65" t="s">
        <v>66</v>
      </c>
      <c r="I5" s="66">
        <v>42272</v>
      </c>
      <c r="J5" s="69">
        <v>42272</v>
      </c>
      <c r="K5" s="12" t="s">
        <v>12</v>
      </c>
      <c r="L5" s="13">
        <v>13</v>
      </c>
      <c r="M5" s="6">
        <v>2.61</v>
      </c>
      <c r="N5" s="6">
        <v>2.4900000000000002</v>
      </c>
      <c r="O5" s="6">
        <v>2.5099999999999998</v>
      </c>
      <c r="P5" s="6">
        <f t="shared" si="0"/>
        <v>2.5366666666666666</v>
      </c>
      <c r="Q5" s="6">
        <f t="shared" si="1"/>
        <v>6.4291005073303542E-2</v>
      </c>
      <c r="R5" s="6">
        <v>3.9</v>
      </c>
      <c r="S5" s="6">
        <v>3.63</v>
      </c>
      <c r="T5" s="6">
        <v>2.91</v>
      </c>
      <c r="U5" s="6">
        <f t="shared" si="2"/>
        <v>3.48</v>
      </c>
      <c r="V5" s="67">
        <f t="shared" si="3"/>
        <v>0.51176166327696004</v>
      </c>
      <c r="W5" s="12" t="s">
        <v>12</v>
      </c>
      <c r="X5" s="13">
        <v>13</v>
      </c>
      <c r="Y5" s="58">
        <v>0.9</v>
      </c>
      <c r="Z5" s="87" t="s">
        <v>65</v>
      </c>
      <c r="AA5" s="12" t="s">
        <v>12</v>
      </c>
      <c r="AB5" s="13">
        <v>13</v>
      </c>
      <c r="AC5" s="6">
        <v>0.93200000000000005</v>
      </c>
      <c r="AD5" s="173">
        <v>4.3999999999999997E-2</v>
      </c>
      <c r="AE5" s="131">
        <f t="shared" si="4"/>
        <v>2.61</v>
      </c>
      <c r="AF5" s="6">
        <f t="shared" si="5"/>
        <v>0.75</v>
      </c>
      <c r="AG5" s="6">
        <v>0.91</v>
      </c>
      <c r="AH5" s="67">
        <v>0.92</v>
      </c>
      <c r="AI5" s="60"/>
    </row>
    <row r="6" spans="1:35">
      <c r="A6" s="12">
        <v>2</v>
      </c>
      <c r="B6" s="13" t="s">
        <v>65</v>
      </c>
      <c r="C6" s="57">
        <v>4</v>
      </c>
      <c r="D6" s="13" t="s">
        <v>65</v>
      </c>
      <c r="E6" s="55">
        <v>41.848930000000003</v>
      </c>
      <c r="F6" s="55">
        <v>13.585459999999999</v>
      </c>
      <c r="G6" s="8">
        <v>20</v>
      </c>
      <c r="H6" s="65" t="s">
        <v>66</v>
      </c>
      <c r="I6" s="66">
        <v>42272</v>
      </c>
      <c r="J6" s="69">
        <v>42272</v>
      </c>
      <c r="K6" s="12" t="s">
        <v>12</v>
      </c>
      <c r="L6" s="13">
        <v>13</v>
      </c>
      <c r="M6" s="6">
        <v>4.07</v>
      </c>
      <c r="N6" s="6">
        <v>3.88</v>
      </c>
      <c r="O6" s="6">
        <v>4.05</v>
      </c>
      <c r="P6" s="6">
        <f t="shared" si="0"/>
        <v>4</v>
      </c>
      <c r="Q6" s="6">
        <f t="shared" si="1"/>
        <v>0.10440306508910294</v>
      </c>
      <c r="R6" s="6">
        <v>5.82</v>
      </c>
      <c r="S6" s="6">
        <v>4.92</v>
      </c>
      <c r="T6" s="6">
        <v>4.58</v>
      </c>
      <c r="U6" s="6">
        <f t="shared" si="2"/>
        <v>5.1066666666666665</v>
      </c>
      <c r="V6" s="67">
        <f t="shared" si="3"/>
        <v>0.640728751761097</v>
      </c>
      <c r="W6" s="12" t="s">
        <v>12</v>
      </c>
      <c r="X6" s="13">
        <v>13</v>
      </c>
      <c r="Y6" s="58">
        <v>0.96</v>
      </c>
      <c r="Z6" s="87" t="s">
        <v>65</v>
      </c>
      <c r="AA6" s="12" t="s">
        <v>12</v>
      </c>
      <c r="AB6" s="13">
        <v>13</v>
      </c>
      <c r="AC6" s="6">
        <v>0.95799999999999996</v>
      </c>
      <c r="AD6" s="173">
        <v>2.4E-2</v>
      </c>
      <c r="AE6" s="131">
        <f t="shared" si="4"/>
        <v>4.07</v>
      </c>
      <c r="AF6" s="6">
        <f t="shared" si="5"/>
        <v>0.79699738903394268</v>
      </c>
      <c r="AG6" s="6">
        <v>0.97</v>
      </c>
      <c r="AH6" s="67">
        <v>0.96</v>
      </c>
      <c r="AI6" s="60"/>
    </row>
    <row r="7" spans="1:35" s="59" customFormat="1">
      <c r="A7" s="61">
        <v>2</v>
      </c>
      <c r="B7" s="8" t="s">
        <v>65</v>
      </c>
      <c r="C7" s="62">
        <v>5</v>
      </c>
      <c r="D7" s="8" t="s">
        <v>65</v>
      </c>
      <c r="E7" s="55">
        <v>41.849170000000001</v>
      </c>
      <c r="F7" s="55">
        <v>13.5854</v>
      </c>
      <c r="G7" s="8">
        <v>20</v>
      </c>
      <c r="H7" s="63" t="s">
        <v>66</v>
      </c>
      <c r="I7" s="66">
        <v>42272</v>
      </c>
      <c r="J7" s="69">
        <v>42272</v>
      </c>
      <c r="K7" s="61" t="s">
        <v>12</v>
      </c>
      <c r="L7" s="8">
        <v>13</v>
      </c>
      <c r="M7" s="58">
        <v>2.78</v>
      </c>
      <c r="N7" s="58">
        <v>2.5</v>
      </c>
      <c r="O7" s="58">
        <v>2.4300000000000002</v>
      </c>
      <c r="P7" s="6">
        <f t="shared" si="0"/>
        <v>2.57</v>
      </c>
      <c r="Q7" s="6">
        <f t="shared" si="1"/>
        <v>0.18520259177452614</v>
      </c>
      <c r="R7" s="58">
        <v>4.1500000000000004</v>
      </c>
      <c r="S7" s="58">
        <v>3.72</v>
      </c>
      <c r="T7" s="58">
        <v>2.73</v>
      </c>
      <c r="U7" s="6">
        <f t="shared" si="2"/>
        <v>3.5333333333333337</v>
      </c>
      <c r="V7" s="67">
        <f t="shared" si="3"/>
        <v>0.72817122528518774</v>
      </c>
      <c r="W7" s="61" t="s">
        <v>12</v>
      </c>
      <c r="X7" s="8">
        <v>13</v>
      </c>
      <c r="Y7" s="58">
        <v>0.89</v>
      </c>
      <c r="Z7" s="88" t="s">
        <v>65</v>
      </c>
      <c r="AA7" s="61" t="s">
        <v>12</v>
      </c>
      <c r="AB7" s="8">
        <v>13</v>
      </c>
      <c r="AC7" s="58">
        <v>0.95</v>
      </c>
      <c r="AD7" s="174">
        <v>4.2000000000000003E-2</v>
      </c>
      <c r="AE7" s="131">
        <f t="shared" si="4"/>
        <v>2.78</v>
      </c>
      <c r="AF7" s="6">
        <f t="shared" si="5"/>
        <v>0.7867924528301885</v>
      </c>
      <c r="AG7" s="58">
        <v>0.91</v>
      </c>
      <c r="AH7" s="68">
        <v>0.92</v>
      </c>
      <c r="AI7" s="60"/>
    </row>
    <row r="8" spans="1:35">
      <c r="A8" s="12">
        <v>3</v>
      </c>
      <c r="B8" s="13" t="s">
        <v>65</v>
      </c>
      <c r="C8" s="57">
        <v>6</v>
      </c>
      <c r="D8" s="13" t="s">
        <v>65</v>
      </c>
      <c r="E8" s="55">
        <v>41.84966</v>
      </c>
      <c r="F8" s="55">
        <v>13.585520000000001</v>
      </c>
      <c r="G8" s="8">
        <v>20</v>
      </c>
      <c r="H8" s="65" t="s">
        <v>66</v>
      </c>
      <c r="I8" s="66">
        <v>42272</v>
      </c>
      <c r="J8" s="69">
        <v>42272</v>
      </c>
      <c r="K8" s="12" t="s">
        <v>12</v>
      </c>
      <c r="L8" s="13">
        <v>13</v>
      </c>
      <c r="M8" s="6">
        <v>3.12</v>
      </c>
      <c r="N8" s="6">
        <v>3.07</v>
      </c>
      <c r="O8" s="6">
        <v>3.1</v>
      </c>
      <c r="P8" s="6">
        <f t="shared" si="0"/>
        <v>3.0966666666666662</v>
      </c>
      <c r="Q8" s="6">
        <f t="shared" si="1"/>
        <v>2.5166114784235971E-2</v>
      </c>
      <c r="R8" s="6">
        <v>4.66</v>
      </c>
      <c r="S8" s="6">
        <v>4.38</v>
      </c>
      <c r="T8" s="6">
        <v>3.71</v>
      </c>
      <c r="U8" s="6">
        <f t="shared" si="2"/>
        <v>4.25</v>
      </c>
      <c r="V8" s="67">
        <f t="shared" si="3"/>
        <v>0.48815980989835939</v>
      </c>
      <c r="W8" s="12" t="s">
        <v>12</v>
      </c>
      <c r="X8" s="13">
        <v>13</v>
      </c>
      <c r="Y8" s="58">
        <v>0.92</v>
      </c>
      <c r="Z8" s="87" t="s">
        <v>65</v>
      </c>
      <c r="AA8" s="12" t="s">
        <v>12</v>
      </c>
      <c r="AB8" s="13">
        <v>13</v>
      </c>
      <c r="AC8" s="6">
        <v>0.89100000000000001</v>
      </c>
      <c r="AD8" s="173">
        <v>6.6000000000000003E-2</v>
      </c>
      <c r="AE8" s="131">
        <f t="shared" si="4"/>
        <v>3.12</v>
      </c>
      <c r="AF8" s="6">
        <f t="shared" si="5"/>
        <v>0.73411764705882354</v>
      </c>
      <c r="AG8" s="6">
        <v>0.94</v>
      </c>
      <c r="AH8" s="67">
        <v>0.93</v>
      </c>
      <c r="AI8" s="60"/>
    </row>
    <row r="9" spans="1:35">
      <c r="A9" s="12">
        <v>3</v>
      </c>
      <c r="B9" s="13" t="s">
        <v>65</v>
      </c>
      <c r="C9" s="57">
        <v>7</v>
      </c>
      <c r="D9" s="13" t="s">
        <v>65</v>
      </c>
      <c r="E9" s="89">
        <v>41.849851999999998</v>
      </c>
      <c r="F9" s="55">
        <v>13.585597999999999</v>
      </c>
      <c r="G9" s="8">
        <v>20</v>
      </c>
      <c r="H9" s="65" t="s">
        <v>66</v>
      </c>
      <c r="I9" s="66">
        <v>42272</v>
      </c>
      <c r="J9" s="69">
        <v>42272</v>
      </c>
      <c r="K9" s="12" t="s">
        <v>12</v>
      </c>
      <c r="L9" s="13">
        <v>13</v>
      </c>
      <c r="M9" s="6">
        <v>3.43</v>
      </c>
      <c r="N9" s="6">
        <v>3.48</v>
      </c>
      <c r="O9" s="6">
        <v>3.45</v>
      </c>
      <c r="P9" s="6">
        <f t="shared" si="0"/>
        <v>3.4533333333333331</v>
      </c>
      <c r="Q9" s="6">
        <f>STDEV(M9:O9)</f>
        <v>2.5166114784235735E-2</v>
      </c>
      <c r="R9" s="6">
        <v>6.12</v>
      </c>
      <c r="S9" s="6">
        <v>4.63</v>
      </c>
      <c r="T9" s="6">
        <v>4.0999999999999996</v>
      </c>
      <c r="U9" s="6">
        <f t="shared" si="2"/>
        <v>4.95</v>
      </c>
      <c r="V9" s="67">
        <f t="shared" si="3"/>
        <v>1.0473299384625674</v>
      </c>
      <c r="W9" s="12" t="s">
        <v>12</v>
      </c>
      <c r="X9" s="13">
        <v>13</v>
      </c>
      <c r="Y9" s="58">
        <v>0.94</v>
      </c>
      <c r="Z9" s="87" t="s">
        <v>65</v>
      </c>
      <c r="AA9" s="12" t="s">
        <v>12</v>
      </c>
      <c r="AB9" s="13">
        <v>13</v>
      </c>
      <c r="AC9" s="6">
        <v>0.88200000000000001</v>
      </c>
      <c r="AD9" s="173">
        <v>0.06</v>
      </c>
      <c r="AE9" s="131">
        <f t="shared" si="4"/>
        <v>3.43</v>
      </c>
      <c r="AF9" s="6">
        <f t="shared" si="5"/>
        <v>0.69292929292929295</v>
      </c>
      <c r="AG9" s="6">
        <v>0.95</v>
      </c>
      <c r="AH9" s="67">
        <v>0.93</v>
      </c>
      <c r="AI9" s="60"/>
    </row>
    <row r="10" spans="1:35">
      <c r="A10" s="12">
        <v>3</v>
      </c>
      <c r="B10" s="13" t="s">
        <v>65</v>
      </c>
      <c r="C10" s="57">
        <v>8</v>
      </c>
      <c r="D10" s="13" t="s">
        <v>65</v>
      </c>
      <c r="E10" s="55">
        <v>41.85371</v>
      </c>
      <c r="F10" s="55">
        <v>13.58344</v>
      </c>
      <c r="G10" s="8">
        <v>20</v>
      </c>
      <c r="H10" s="65" t="s">
        <v>66</v>
      </c>
      <c r="I10" s="66">
        <v>42272</v>
      </c>
      <c r="J10" s="69">
        <v>42272</v>
      </c>
      <c r="K10" s="12" t="s">
        <v>12</v>
      </c>
      <c r="L10" s="13">
        <v>13</v>
      </c>
      <c r="M10" s="6">
        <v>3.58</v>
      </c>
      <c r="N10" s="6">
        <v>3.53</v>
      </c>
      <c r="O10" s="6">
        <v>3.53</v>
      </c>
      <c r="P10" s="6">
        <f t="shared" si="0"/>
        <v>3.5466666666666664</v>
      </c>
      <c r="Q10" s="6">
        <f t="shared" si="1"/>
        <v>2.8867513459481443E-2</v>
      </c>
      <c r="R10" s="6">
        <v>5.3</v>
      </c>
      <c r="S10" s="6">
        <v>4.78</v>
      </c>
      <c r="T10" s="6">
        <v>3.83</v>
      </c>
      <c r="U10" s="6">
        <f t="shared" si="2"/>
        <v>4.6366666666666667</v>
      </c>
      <c r="V10" s="67">
        <f t="shared" si="3"/>
        <v>0.74540816559341494</v>
      </c>
      <c r="W10" s="12" t="s">
        <v>12</v>
      </c>
      <c r="X10" s="13">
        <v>13</v>
      </c>
      <c r="Y10" s="58">
        <v>0.93</v>
      </c>
      <c r="Z10" s="87" t="s">
        <v>65</v>
      </c>
      <c r="AA10" s="12" t="s">
        <v>12</v>
      </c>
      <c r="AB10" s="13">
        <v>13</v>
      </c>
      <c r="AC10" s="6">
        <v>0.91600000000000004</v>
      </c>
      <c r="AD10" s="173">
        <v>4.4999999999999998E-2</v>
      </c>
      <c r="AE10" s="131">
        <f t="shared" si="4"/>
        <v>3.58</v>
      </c>
      <c r="AF10" s="6">
        <f t="shared" si="5"/>
        <v>0.77210639827462257</v>
      </c>
      <c r="AG10" s="6">
        <v>0.95</v>
      </c>
      <c r="AH10" s="67">
        <v>0.93</v>
      </c>
      <c r="AI10" s="60"/>
    </row>
    <row r="11" spans="1:35">
      <c r="A11" s="12">
        <v>3</v>
      </c>
      <c r="B11" s="13" t="s">
        <v>65</v>
      </c>
      <c r="C11" s="57">
        <v>9</v>
      </c>
      <c r="D11" s="13" t="s">
        <v>65</v>
      </c>
      <c r="E11" s="55">
        <v>41.853850000000001</v>
      </c>
      <c r="F11" s="55">
        <v>13.583116</v>
      </c>
      <c r="G11" s="8">
        <v>20</v>
      </c>
      <c r="H11" s="65" t="s">
        <v>66</v>
      </c>
      <c r="I11" s="66">
        <v>42272</v>
      </c>
      <c r="J11" s="69">
        <v>42272</v>
      </c>
      <c r="K11" s="12" t="s">
        <v>12</v>
      </c>
      <c r="L11" s="13">
        <v>13</v>
      </c>
      <c r="M11" s="6">
        <v>4.3</v>
      </c>
      <c r="N11" s="6">
        <v>4.3099999999999996</v>
      </c>
      <c r="O11" s="6">
        <v>4.3</v>
      </c>
      <c r="P11" s="6">
        <f t="shared" si="0"/>
        <v>4.3033333333333337</v>
      </c>
      <c r="Q11" s="6">
        <f t="shared" si="1"/>
        <v>5.7735026918961348E-3</v>
      </c>
      <c r="R11" s="6">
        <v>6.13</v>
      </c>
      <c r="S11" s="6">
        <v>5.46</v>
      </c>
      <c r="T11" s="6">
        <v>4.5999999999999996</v>
      </c>
      <c r="U11" s="6">
        <f t="shared" si="2"/>
        <v>5.3966666666666656</v>
      </c>
      <c r="V11" s="67">
        <f t="shared" si="3"/>
        <v>0.7669637105713295</v>
      </c>
      <c r="W11" s="12" t="s">
        <v>12</v>
      </c>
      <c r="X11" s="13">
        <v>13</v>
      </c>
      <c r="Y11" s="58">
        <v>0.96</v>
      </c>
      <c r="Z11" s="87" t="s">
        <v>65</v>
      </c>
      <c r="AA11" s="12" t="s">
        <v>12</v>
      </c>
      <c r="AB11" s="13">
        <v>13</v>
      </c>
      <c r="AC11" s="6">
        <v>0.93799999999999994</v>
      </c>
      <c r="AD11" s="173">
        <v>3.1E-2</v>
      </c>
      <c r="AE11" s="131">
        <f t="shared" si="4"/>
        <v>4.3</v>
      </c>
      <c r="AF11" s="6">
        <f t="shared" si="5"/>
        <v>0.79678814082767158</v>
      </c>
      <c r="AG11" s="6">
        <v>0.97</v>
      </c>
      <c r="AH11" s="67">
        <v>0.96</v>
      </c>
      <c r="AI11" s="60"/>
    </row>
    <row r="12" spans="1:35">
      <c r="A12" s="12">
        <v>4</v>
      </c>
      <c r="B12" s="13" t="s">
        <v>65</v>
      </c>
      <c r="C12" s="57">
        <v>10</v>
      </c>
      <c r="D12" s="13" t="s">
        <v>65</v>
      </c>
      <c r="E12" s="55">
        <v>41.854680000000002</v>
      </c>
      <c r="F12" s="55">
        <v>13.581932999999999</v>
      </c>
      <c r="G12" s="8">
        <v>20</v>
      </c>
      <c r="H12" s="65" t="s">
        <v>66</v>
      </c>
      <c r="I12" s="66">
        <v>42272</v>
      </c>
      <c r="J12" s="69">
        <v>42272</v>
      </c>
      <c r="K12" s="12" t="s">
        <v>12</v>
      </c>
      <c r="L12" s="13">
        <v>13</v>
      </c>
      <c r="M12" s="6">
        <v>3.65</v>
      </c>
      <c r="N12" s="6">
        <v>3.53</v>
      </c>
      <c r="O12" s="6">
        <v>3.58</v>
      </c>
      <c r="P12" s="6">
        <f t="shared" si="0"/>
        <v>3.5866666666666664</v>
      </c>
      <c r="Q12" s="6">
        <f t="shared" si="1"/>
        <v>6.0277137733445077E-2</v>
      </c>
      <c r="R12" s="6">
        <v>5.47</v>
      </c>
      <c r="S12" s="6">
        <v>5.08</v>
      </c>
      <c r="T12" s="6">
        <v>4.34</v>
      </c>
      <c r="U12" s="6">
        <f t="shared" si="2"/>
        <v>4.9633333333333338</v>
      </c>
      <c r="V12" s="67">
        <f t="shared" si="3"/>
        <v>0.57396283271073134</v>
      </c>
      <c r="W12" s="12" t="s">
        <v>12</v>
      </c>
      <c r="X12" s="13">
        <v>13</v>
      </c>
      <c r="Y12" s="58">
        <v>0.94</v>
      </c>
      <c r="Z12" s="87" t="s">
        <v>65</v>
      </c>
      <c r="AA12" s="12" t="s">
        <v>12</v>
      </c>
      <c r="AB12" s="13">
        <v>13</v>
      </c>
      <c r="AC12" s="6">
        <v>0.89</v>
      </c>
      <c r="AD12" s="173">
        <v>4.5999999999999999E-2</v>
      </c>
      <c r="AE12" s="131">
        <f t="shared" si="4"/>
        <v>3.65</v>
      </c>
      <c r="AF12" s="6">
        <f t="shared" si="5"/>
        <v>0.73539288112827395</v>
      </c>
      <c r="AG12" s="6">
        <v>0.95</v>
      </c>
      <c r="AH12" s="67">
        <v>0.94</v>
      </c>
      <c r="AI12" s="60"/>
    </row>
    <row r="13" spans="1:35">
      <c r="A13" s="12">
        <v>4</v>
      </c>
      <c r="B13" s="13" t="s">
        <v>65</v>
      </c>
      <c r="C13" s="57">
        <v>11</v>
      </c>
      <c r="D13" s="13" t="s">
        <v>65</v>
      </c>
      <c r="E13" s="55">
        <v>41.855865999999999</v>
      </c>
      <c r="F13" s="55">
        <v>13.580583000000001</v>
      </c>
      <c r="G13" s="8">
        <v>20</v>
      </c>
      <c r="H13" s="65" t="s">
        <v>66</v>
      </c>
      <c r="I13" s="66">
        <v>42272</v>
      </c>
      <c r="J13" s="69">
        <v>42272</v>
      </c>
      <c r="K13" s="12" t="s">
        <v>12</v>
      </c>
      <c r="L13" s="13">
        <v>13</v>
      </c>
      <c r="M13" s="6">
        <v>3.48</v>
      </c>
      <c r="N13" s="6">
        <v>3.25</v>
      </c>
      <c r="O13" s="6">
        <v>3.22</v>
      </c>
      <c r="P13" s="6">
        <f t="shared" si="0"/>
        <v>3.3166666666666669</v>
      </c>
      <c r="Q13" s="6">
        <f t="shared" si="1"/>
        <v>0.14224392195566737</v>
      </c>
      <c r="R13" s="6">
        <v>5.05</v>
      </c>
      <c r="S13" s="6">
        <v>4.12</v>
      </c>
      <c r="T13" s="6">
        <v>3.34</v>
      </c>
      <c r="U13" s="6">
        <f t="shared" si="2"/>
        <v>4.17</v>
      </c>
      <c r="V13" s="67">
        <f t="shared" si="3"/>
        <v>0.85609578903298011</v>
      </c>
      <c r="W13" s="12" t="s">
        <v>12</v>
      </c>
      <c r="X13" s="13">
        <v>13</v>
      </c>
      <c r="Y13" s="58">
        <v>0.92</v>
      </c>
      <c r="Z13" s="87" t="s">
        <v>65</v>
      </c>
      <c r="AA13" s="12" t="s">
        <v>12</v>
      </c>
      <c r="AB13" s="13">
        <v>13</v>
      </c>
      <c r="AC13" s="6">
        <v>0.91700000000000004</v>
      </c>
      <c r="AD13" s="173">
        <v>3.9E-2</v>
      </c>
      <c r="AE13" s="131">
        <f t="shared" si="4"/>
        <v>3.48</v>
      </c>
      <c r="AF13" s="6">
        <f t="shared" si="5"/>
        <v>0.83453237410071945</v>
      </c>
      <c r="AG13" s="6">
        <v>0.94</v>
      </c>
      <c r="AH13" s="67">
        <v>0.93</v>
      </c>
      <c r="AI13" s="60"/>
    </row>
    <row r="14" spans="1:35">
      <c r="A14" s="12">
        <v>4</v>
      </c>
      <c r="B14" s="13" t="s">
        <v>65</v>
      </c>
      <c r="C14" s="57">
        <v>12</v>
      </c>
      <c r="D14" s="13" t="s">
        <v>65</v>
      </c>
      <c r="E14" s="55">
        <v>41.854477000000003</v>
      </c>
      <c r="F14" s="55">
        <v>13.579775</v>
      </c>
      <c r="G14" s="8">
        <v>20</v>
      </c>
      <c r="H14" s="65" t="s">
        <v>66</v>
      </c>
      <c r="I14" s="66">
        <v>42272</v>
      </c>
      <c r="J14" s="69">
        <v>42272</v>
      </c>
      <c r="K14" s="12" t="s">
        <v>12</v>
      </c>
      <c r="L14" s="13">
        <v>13</v>
      </c>
      <c r="M14" s="6">
        <v>3.88</v>
      </c>
      <c r="N14" s="6">
        <v>3.67</v>
      </c>
      <c r="O14" s="6">
        <v>3.76</v>
      </c>
      <c r="P14" s="6">
        <f t="shared" si="0"/>
        <v>3.7699999999999996</v>
      </c>
      <c r="Q14" s="6">
        <f t="shared" si="1"/>
        <v>0.1053565375285395</v>
      </c>
      <c r="R14" s="6">
        <v>5.72</v>
      </c>
      <c r="S14" s="6">
        <v>4.8899999999999997</v>
      </c>
      <c r="T14" s="6">
        <v>4.2</v>
      </c>
      <c r="U14" s="6">
        <f t="shared" si="2"/>
        <v>4.9366666666666665</v>
      </c>
      <c r="V14" s="67">
        <f t="shared" si="3"/>
        <v>0.76107380281635084</v>
      </c>
      <c r="W14" s="12" t="s">
        <v>12</v>
      </c>
      <c r="X14" s="13">
        <v>13</v>
      </c>
      <c r="Y14" s="58">
        <v>0.94</v>
      </c>
      <c r="Z14" s="87" t="s">
        <v>65</v>
      </c>
      <c r="AA14" s="12" t="s">
        <v>12</v>
      </c>
      <c r="AB14" s="13">
        <v>13</v>
      </c>
      <c r="AC14" s="6">
        <v>0.90800000000000003</v>
      </c>
      <c r="AD14" s="173">
        <v>4.1000000000000002E-2</v>
      </c>
      <c r="AE14" s="131">
        <f t="shared" si="4"/>
        <v>3.88</v>
      </c>
      <c r="AF14" s="6">
        <f t="shared" si="5"/>
        <v>0.7859554355165429</v>
      </c>
      <c r="AG14" s="6">
        <v>0.95</v>
      </c>
      <c r="AH14" s="67">
        <v>0.94</v>
      </c>
      <c r="AI14" s="60"/>
    </row>
    <row r="15" spans="1:35">
      <c r="A15" s="12">
        <v>4</v>
      </c>
      <c r="B15" s="13" t="s">
        <v>65</v>
      </c>
      <c r="C15" s="57">
        <v>13</v>
      </c>
      <c r="D15" s="13" t="s">
        <v>65</v>
      </c>
      <c r="E15" s="55">
        <v>41.854546999999997</v>
      </c>
      <c r="F15" s="55">
        <v>13.579907</v>
      </c>
      <c r="G15" s="8">
        <v>20</v>
      </c>
      <c r="H15" s="65" t="s">
        <v>66</v>
      </c>
      <c r="I15" s="66">
        <v>42272</v>
      </c>
      <c r="J15" s="69">
        <v>42272</v>
      </c>
      <c r="K15" s="12" t="s">
        <v>12</v>
      </c>
      <c r="L15" s="13">
        <v>13</v>
      </c>
      <c r="M15" s="6">
        <v>3.45</v>
      </c>
      <c r="N15" s="6">
        <v>3.1</v>
      </c>
      <c r="O15" s="6">
        <v>3.1</v>
      </c>
      <c r="P15" s="6">
        <f t="shared" si="0"/>
        <v>3.2166666666666668</v>
      </c>
      <c r="Q15" s="6">
        <f t="shared" si="1"/>
        <v>0.20207259421636942</v>
      </c>
      <c r="R15" s="6">
        <v>5.2</v>
      </c>
      <c r="S15" s="6">
        <v>4</v>
      </c>
      <c r="T15" s="6">
        <v>3.28</v>
      </c>
      <c r="U15" s="6">
        <f t="shared" si="2"/>
        <v>4.1599999999999993</v>
      </c>
      <c r="V15" s="67">
        <f t="shared" si="3"/>
        <v>0.96994845223857462</v>
      </c>
      <c r="W15" s="12" t="s">
        <v>12</v>
      </c>
      <c r="X15" s="13">
        <v>13</v>
      </c>
      <c r="Y15" s="58">
        <v>0.91</v>
      </c>
      <c r="Z15" s="87" t="s">
        <v>65</v>
      </c>
      <c r="AA15" s="12" t="s">
        <v>12</v>
      </c>
      <c r="AB15" s="13">
        <v>13</v>
      </c>
      <c r="AC15" s="6">
        <v>0.92100000000000004</v>
      </c>
      <c r="AD15" s="173">
        <v>5.3999999999999999E-2</v>
      </c>
      <c r="AE15" s="131">
        <f t="shared" si="4"/>
        <v>3.45</v>
      </c>
      <c r="AF15" s="6">
        <f t="shared" si="5"/>
        <v>0.82932692307692324</v>
      </c>
      <c r="AG15" s="6">
        <v>0.93</v>
      </c>
      <c r="AH15" s="67">
        <v>0.92</v>
      </c>
      <c r="AI15" s="60"/>
    </row>
    <row r="16" spans="1:35">
      <c r="A16" s="12">
        <v>2</v>
      </c>
      <c r="B16" s="13" t="s">
        <v>65</v>
      </c>
      <c r="C16" s="57">
        <v>14</v>
      </c>
      <c r="D16" s="13" t="s">
        <v>65</v>
      </c>
      <c r="E16" s="55">
        <v>41.854815000000002</v>
      </c>
      <c r="F16" s="55">
        <v>13.582706999999999</v>
      </c>
      <c r="G16" s="8">
        <v>20</v>
      </c>
      <c r="H16" s="65" t="s">
        <v>66</v>
      </c>
      <c r="I16" s="66">
        <v>42272</v>
      </c>
      <c r="J16" s="69">
        <v>42272</v>
      </c>
      <c r="K16" s="12" t="s">
        <v>12</v>
      </c>
      <c r="L16" s="13">
        <v>13</v>
      </c>
      <c r="M16" s="6">
        <v>3.29</v>
      </c>
      <c r="N16" s="6">
        <v>3.16</v>
      </c>
      <c r="O16" s="6">
        <v>3.27</v>
      </c>
      <c r="P16" s="6">
        <f t="shared" si="0"/>
        <v>3.24</v>
      </c>
      <c r="Q16" s="6">
        <f t="shared" si="1"/>
        <v>6.9999999999994553E-2</v>
      </c>
      <c r="R16" s="6">
        <v>4.91</v>
      </c>
      <c r="S16" s="6">
        <v>3.97</v>
      </c>
      <c r="T16" s="6">
        <v>3.73</v>
      </c>
      <c r="U16" s="6">
        <f t="shared" si="2"/>
        <v>4.203333333333334</v>
      </c>
      <c r="V16" s="67">
        <f t="shared" si="3"/>
        <v>0.62364519827649356</v>
      </c>
      <c r="W16" s="12" t="s">
        <v>12</v>
      </c>
      <c r="X16" s="13">
        <v>13</v>
      </c>
      <c r="Y16" s="58">
        <v>0.93</v>
      </c>
      <c r="Z16" s="87" t="s">
        <v>65</v>
      </c>
      <c r="AA16" s="12" t="s">
        <v>12</v>
      </c>
      <c r="AB16" s="13">
        <v>13</v>
      </c>
      <c r="AC16" s="6">
        <v>0.93200000000000005</v>
      </c>
      <c r="AD16" s="173">
        <v>4.8000000000000001E-2</v>
      </c>
      <c r="AE16" s="131">
        <f t="shared" si="4"/>
        <v>3.29</v>
      </c>
      <c r="AF16" s="6">
        <f t="shared" si="5"/>
        <v>0.78271213322759703</v>
      </c>
      <c r="AG16" s="6">
        <v>0.94</v>
      </c>
      <c r="AH16" s="67">
        <v>0.94</v>
      </c>
      <c r="AI16" s="60"/>
    </row>
    <row r="17" spans="1:35">
      <c r="A17" s="109">
        <v>2</v>
      </c>
      <c r="B17" s="110" t="s">
        <v>65</v>
      </c>
      <c r="C17" s="111">
        <v>15</v>
      </c>
      <c r="D17" s="110" t="s">
        <v>65</v>
      </c>
      <c r="E17" s="112">
        <v>41.853802999999999</v>
      </c>
      <c r="F17" s="112">
        <v>13.583489</v>
      </c>
      <c r="G17" s="113">
        <v>20</v>
      </c>
      <c r="H17" s="114" t="s">
        <v>66</v>
      </c>
      <c r="I17" s="115">
        <v>42272</v>
      </c>
      <c r="J17" s="116">
        <v>42272</v>
      </c>
      <c r="K17" s="12" t="s">
        <v>12</v>
      </c>
      <c r="L17" s="13">
        <v>13</v>
      </c>
      <c r="M17" s="6">
        <v>2.99</v>
      </c>
      <c r="N17" s="6">
        <v>2.87</v>
      </c>
      <c r="O17" s="6">
        <v>2.86</v>
      </c>
      <c r="P17" s="6">
        <f>AVERAGE(M17:O17)</f>
        <v>2.9066666666666667</v>
      </c>
      <c r="Q17" s="6">
        <f>STDEV(M17:O17)</f>
        <v>7.2341781380687628E-2</v>
      </c>
      <c r="R17" s="6">
        <v>4.58</v>
      </c>
      <c r="S17" s="6">
        <v>3.73</v>
      </c>
      <c r="T17" s="6">
        <v>2.98</v>
      </c>
      <c r="U17" s="6">
        <f>AVERAGE(R17:T17)</f>
        <v>3.7633333333333336</v>
      </c>
      <c r="V17" s="67">
        <f>STDEV(R17:T17)</f>
        <v>0.80052066390152177</v>
      </c>
      <c r="W17" s="12" t="s">
        <v>12</v>
      </c>
      <c r="X17" s="13">
        <v>13</v>
      </c>
      <c r="Y17" s="6">
        <v>0.91</v>
      </c>
      <c r="Z17" s="87" t="s">
        <v>65</v>
      </c>
      <c r="AA17" s="12" t="s">
        <v>12</v>
      </c>
      <c r="AB17" s="13">
        <v>13</v>
      </c>
      <c r="AC17" s="6">
        <v>0.92600000000000005</v>
      </c>
      <c r="AD17" s="173">
        <v>3.2000000000000001E-2</v>
      </c>
      <c r="AE17" s="131">
        <f>M17</f>
        <v>2.99</v>
      </c>
      <c r="AF17" s="6">
        <f>M17/U17</f>
        <v>0.7945084145261293</v>
      </c>
      <c r="AG17" s="6">
        <v>0.92</v>
      </c>
      <c r="AH17" s="67">
        <v>0.92</v>
      </c>
      <c r="AI17" s="60"/>
    </row>
    <row r="18" spans="1:35">
      <c r="A18" s="61">
        <v>5</v>
      </c>
      <c r="B18" s="8" t="s">
        <v>65</v>
      </c>
      <c r="C18" s="8">
        <v>16</v>
      </c>
      <c r="D18" s="8" t="s">
        <v>65</v>
      </c>
      <c r="E18" s="147">
        <v>42.063777430000002</v>
      </c>
      <c r="F18" s="147">
        <v>13.407041359999999</v>
      </c>
      <c r="G18" s="8" t="s">
        <v>65</v>
      </c>
      <c r="H18" s="8" t="s">
        <v>104</v>
      </c>
      <c r="I18" s="115">
        <v>42272</v>
      </c>
      <c r="J18" s="116">
        <v>42272</v>
      </c>
      <c r="K18" s="61" t="s">
        <v>105</v>
      </c>
      <c r="L18" s="8">
        <v>1</v>
      </c>
      <c r="M18" s="58"/>
      <c r="N18" s="58"/>
      <c r="O18" s="58"/>
      <c r="P18" s="8">
        <v>0</v>
      </c>
      <c r="Q18" s="8" t="s">
        <v>65</v>
      </c>
      <c r="R18" s="58"/>
      <c r="S18" s="58"/>
      <c r="T18" s="58"/>
      <c r="U18" s="8">
        <v>0</v>
      </c>
      <c r="V18" s="88" t="s">
        <v>65</v>
      </c>
      <c r="W18" s="61" t="s">
        <v>105</v>
      </c>
      <c r="X18" s="8">
        <v>1</v>
      </c>
      <c r="Y18" s="8">
        <v>0</v>
      </c>
      <c r="Z18" s="88" t="s">
        <v>65</v>
      </c>
      <c r="AA18" s="61" t="s">
        <v>105</v>
      </c>
      <c r="AB18" s="8">
        <v>1</v>
      </c>
      <c r="AC18" s="8">
        <v>0</v>
      </c>
      <c r="AD18" s="144" t="s">
        <v>65</v>
      </c>
      <c r="AE18" s="61">
        <v>0</v>
      </c>
      <c r="AF18" s="8" t="s">
        <v>65</v>
      </c>
      <c r="AG18" s="8">
        <v>0</v>
      </c>
      <c r="AH18" s="88">
        <v>0</v>
      </c>
      <c r="AI18" s="60"/>
    </row>
    <row r="19" spans="1:35">
      <c r="A19" s="61">
        <v>6</v>
      </c>
      <c r="B19" s="8" t="s">
        <v>65</v>
      </c>
      <c r="C19" s="8">
        <v>17</v>
      </c>
      <c r="D19" s="8" t="s">
        <v>65</v>
      </c>
      <c r="E19" s="147">
        <v>42.007503610000001</v>
      </c>
      <c r="F19" s="147">
        <v>13.631605589999999</v>
      </c>
      <c r="G19" s="8" t="s">
        <v>65</v>
      </c>
      <c r="H19" s="8" t="s">
        <v>104</v>
      </c>
      <c r="I19" s="115">
        <v>42272</v>
      </c>
      <c r="J19" s="116">
        <v>42272</v>
      </c>
      <c r="K19" s="61" t="s">
        <v>105</v>
      </c>
      <c r="L19" s="8">
        <v>1</v>
      </c>
      <c r="M19" s="58"/>
      <c r="N19" s="58"/>
      <c r="O19" s="58"/>
      <c r="P19" s="8">
        <v>0</v>
      </c>
      <c r="Q19" s="8" t="s">
        <v>65</v>
      </c>
      <c r="R19" s="58"/>
      <c r="S19" s="58"/>
      <c r="T19" s="58"/>
      <c r="U19" s="8">
        <v>0</v>
      </c>
      <c r="V19" s="88" t="s">
        <v>65</v>
      </c>
      <c r="W19" s="61" t="s">
        <v>105</v>
      </c>
      <c r="X19" s="8">
        <v>1</v>
      </c>
      <c r="Y19" s="8">
        <v>0</v>
      </c>
      <c r="Z19" s="88" t="s">
        <v>65</v>
      </c>
      <c r="AA19" s="61" t="s">
        <v>105</v>
      </c>
      <c r="AB19" s="8">
        <v>1</v>
      </c>
      <c r="AC19" s="8">
        <v>0</v>
      </c>
      <c r="AD19" s="144" t="s">
        <v>65</v>
      </c>
      <c r="AE19" s="61">
        <v>0</v>
      </c>
      <c r="AF19" s="8" t="s">
        <v>65</v>
      </c>
      <c r="AG19" s="8">
        <v>0</v>
      </c>
      <c r="AH19" s="88">
        <v>0</v>
      </c>
      <c r="AI19" s="60"/>
    </row>
    <row r="20" spans="1:35">
      <c r="A20" s="61">
        <v>7</v>
      </c>
      <c r="B20" s="8" t="s">
        <v>65</v>
      </c>
      <c r="C20" s="8">
        <v>18</v>
      </c>
      <c r="D20" s="8" t="s">
        <v>65</v>
      </c>
      <c r="E20" s="147">
        <v>41.993378630000002</v>
      </c>
      <c r="F20" s="147">
        <v>13.819525049999999</v>
      </c>
      <c r="G20" s="8" t="s">
        <v>65</v>
      </c>
      <c r="H20" s="8" t="s">
        <v>104</v>
      </c>
      <c r="I20" s="115">
        <v>42272</v>
      </c>
      <c r="J20" s="116">
        <v>42272</v>
      </c>
      <c r="K20" s="61" t="s">
        <v>105</v>
      </c>
      <c r="L20" s="8">
        <v>1</v>
      </c>
      <c r="M20" s="58"/>
      <c r="N20" s="58"/>
      <c r="O20" s="58"/>
      <c r="P20" s="8">
        <v>0</v>
      </c>
      <c r="Q20" s="8" t="s">
        <v>65</v>
      </c>
      <c r="R20" s="58"/>
      <c r="S20" s="58"/>
      <c r="T20" s="58"/>
      <c r="U20" s="8">
        <v>0</v>
      </c>
      <c r="V20" s="88" t="s">
        <v>65</v>
      </c>
      <c r="W20" s="61" t="s">
        <v>105</v>
      </c>
      <c r="X20" s="8">
        <v>1</v>
      </c>
      <c r="Y20" s="8">
        <v>0</v>
      </c>
      <c r="Z20" s="88" t="s">
        <v>65</v>
      </c>
      <c r="AA20" s="61" t="s">
        <v>105</v>
      </c>
      <c r="AB20" s="8">
        <v>1</v>
      </c>
      <c r="AC20" s="8">
        <v>0</v>
      </c>
      <c r="AD20" s="144" t="s">
        <v>65</v>
      </c>
      <c r="AE20" s="61">
        <v>0</v>
      </c>
      <c r="AF20" s="8" t="s">
        <v>65</v>
      </c>
      <c r="AG20" s="8">
        <v>0</v>
      </c>
      <c r="AH20" s="88">
        <v>0</v>
      </c>
      <c r="AI20" s="60"/>
    </row>
    <row r="21" spans="1:35" ht="13.5" thickBot="1">
      <c r="A21" s="137">
        <v>8</v>
      </c>
      <c r="B21" s="71" t="s">
        <v>65</v>
      </c>
      <c r="C21" s="71">
        <v>19</v>
      </c>
      <c r="D21" s="71" t="s">
        <v>65</v>
      </c>
      <c r="E21" s="149">
        <v>41.985572380000001</v>
      </c>
      <c r="F21" s="149">
        <v>13.519085240000001</v>
      </c>
      <c r="G21" s="71" t="s">
        <v>65</v>
      </c>
      <c r="H21" s="71" t="s">
        <v>104</v>
      </c>
      <c r="I21" s="72">
        <v>42272</v>
      </c>
      <c r="J21" s="73">
        <v>42272</v>
      </c>
      <c r="K21" s="137" t="s">
        <v>105</v>
      </c>
      <c r="L21" s="71">
        <v>1</v>
      </c>
      <c r="M21" s="138"/>
      <c r="N21" s="138"/>
      <c r="O21" s="138"/>
      <c r="P21" s="71">
        <v>0</v>
      </c>
      <c r="Q21" s="71" t="s">
        <v>65</v>
      </c>
      <c r="R21" s="138"/>
      <c r="S21" s="138"/>
      <c r="T21" s="138"/>
      <c r="U21" s="71">
        <v>0</v>
      </c>
      <c r="V21" s="139" t="s">
        <v>65</v>
      </c>
      <c r="W21" s="137" t="s">
        <v>105</v>
      </c>
      <c r="X21" s="71">
        <v>1</v>
      </c>
      <c r="Y21" s="71">
        <v>0</v>
      </c>
      <c r="Z21" s="139" t="s">
        <v>65</v>
      </c>
      <c r="AA21" s="137" t="s">
        <v>105</v>
      </c>
      <c r="AB21" s="71">
        <v>1</v>
      </c>
      <c r="AC21" s="71">
        <v>0</v>
      </c>
      <c r="AD21" s="175" t="s">
        <v>65</v>
      </c>
      <c r="AE21" s="137">
        <v>0</v>
      </c>
      <c r="AF21" s="71" t="s">
        <v>65</v>
      </c>
      <c r="AG21" s="71">
        <v>0</v>
      </c>
      <c r="AH21" s="139">
        <v>0</v>
      </c>
      <c r="AI21" s="74"/>
    </row>
  </sheetData>
  <mergeCells count="15">
    <mergeCell ref="AA1:AD1"/>
    <mergeCell ref="AE1:AH1"/>
    <mergeCell ref="AI1:AI2"/>
    <mergeCell ref="G1:G2"/>
    <mergeCell ref="H1:H2"/>
    <mergeCell ref="I1:I2"/>
    <mergeCell ref="J1:J2"/>
    <mergeCell ref="K1:V1"/>
    <mergeCell ref="W1:Z1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orientation="portrait" horizontalDpi="0" verticalDpi="0" r:id="rId1"/>
  <ignoredErrors>
    <ignoredError sqref="P3:P17 Q3:Q17" formulaRange="1"/>
    <ignoredError sqref="U3:U16 V3:V16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2:I9"/>
  <sheetViews>
    <sheetView zoomScale="55" zoomScaleNormal="55" workbookViewId="0">
      <selection activeCell="T29" sqref="T29"/>
    </sheetView>
  </sheetViews>
  <sheetFormatPr baseColWidth="10" defaultColWidth="11.42578125" defaultRowHeight="14.25"/>
  <cols>
    <col min="1" max="1" width="22.42578125" style="3" customWidth="1"/>
    <col min="2" max="2" width="29.28515625" style="3" customWidth="1"/>
    <col min="3" max="3" width="15.28515625" style="3" customWidth="1"/>
    <col min="4" max="4" width="23.85546875" style="3" customWidth="1"/>
    <col min="5" max="5" width="27.5703125" style="3" customWidth="1"/>
    <col min="6" max="6" width="16" style="3" customWidth="1"/>
    <col min="7" max="7" width="27.5703125" style="3" customWidth="1"/>
    <col min="8" max="8" width="31.140625" style="3" customWidth="1"/>
    <col min="9" max="9" width="52.140625" style="3" customWidth="1"/>
    <col min="10" max="16384" width="11.42578125" style="3"/>
  </cols>
  <sheetData>
    <row r="2" spans="1:9" ht="18.75" thickBot="1">
      <c r="A2" s="258" t="s">
        <v>69</v>
      </c>
      <c r="B2" s="259"/>
      <c r="C2" s="259"/>
      <c r="D2" s="259"/>
      <c r="E2" s="259"/>
      <c r="F2" s="259"/>
      <c r="G2" s="259"/>
      <c r="H2" s="259"/>
      <c r="I2" s="259"/>
    </row>
    <row r="3" spans="1:9" ht="45.75" thickBot="1">
      <c r="A3" s="97" t="s">
        <v>40</v>
      </c>
      <c r="B3" s="98" t="s">
        <v>41</v>
      </c>
      <c r="C3" s="97" t="s">
        <v>59</v>
      </c>
      <c r="D3" s="98" t="s">
        <v>42</v>
      </c>
      <c r="E3" s="97" t="s">
        <v>45</v>
      </c>
      <c r="F3" s="98" t="s">
        <v>1</v>
      </c>
      <c r="G3" s="97" t="s">
        <v>46</v>
      </c>
      <c r="H3" s="98" t="s">
        <v>43</v>
      </c>
      <c r="I3" s="97" t="s">
        <v>47</v>
      </c>
    </row>
    <row r="4" spans="1:9" ht="36" customHeight="1">
      <c r="A4" s="264" t="s">
        <v>5</v>
      </c>
      <c r="B4" s="99" t="s">
        <v>67</v>
      </c>
      <c r="C4" s="103">
        <v>16</v>
      </c>
      <c r="D4" s="107" t="s">
        <v>98</v>
      </c>
      <c r="E4" s="266" t="s">
        <v>57</v>
      </c>
      <c r="F4" s="269">
        <v>20</v>
      </c>
      <c r="G4" s="266" t="s">
        <v>70</v>
      </c>
      <c r="H4" s="269" t="s">
        <v>71</v>
      </c>
      <c r="I4" s="266" t="s">
        <v>44</v>
      </c>
    </row>
    <row r="5" spans="1:9" ht="38.25" customHeight="1" thickBot="1">
      <c r="A5" s="265"/>
      <c r="B5" s="101" t="s">
        <v>97</v>
      </c>
      <c r="C5" s="105">
        <v>15</v>
      </c>
      <c r="D5" s="108" t="s">
        <v>99</v>
      </c>
      <c r="E5" s="267"/>
      <c r="F5" s="270"/>
      <c r="G5" s="267"/>
      <c r="H5" s="271"/>
      <c r="I5" s="267"/>
    </row>
    <row r="6" spans="1:9" ht="58.5" customHeight="1">
      <c r="A6" s="262" t="s">
        <v>9</v>
      </c>
      <c r="B6" s="99" t="s">
        <v>67</v>
      </c>
      <c r="C6" s="103">
        <v>16</v>
      </c>
      <c r="D6" s="107" t="s">
        <v>98</v>
      </c>
      <c r="E6" s="267"/>
      <c r="F6" s="270"/>
      <c r="G6" s="267"/>
      <c r="H6" s="266" t="s">
        <v>72</v>
      </c>
      <c r="I6" s="267"/>
    </row>
    <row r="7" spans="1:9" ht="58.5" customHeight="1" thickBot="1">
      <c r="A7" s="263"/>
      <c r="B7" s="101" t="s">
        <v>97</v>
      </c>
      <c r="C7" s="105">
        <v>15</v>
      </c>
      <c r="D7" s="108" t="s">
        <v>99</v>
      </c>
      <c r="E7" s="267"/>
      <c r="F7" s="270"/>
      <c r="G7" s="267"/>
      <c r="H7" s="268"/>
      <c r="I7" s="267"/>
    </row>
    <row r="8" spans="1:9" ht="65.25" customHeight="1">
      <c r="A8" s="260" t="s">
        <v>10</v>
      </c>
      <c r="B8" s="100" t="s">
        <v>67</v>
      </c>
      <c r="C8" s="104">
        <v>16</v>
      </c>
      <c r="D8" s="106" t="s">
        <v>98</v>
      </c>
      <c r="E8" s="267"/>
      <c r="F8" s="270"/>
      <c r="G8" s="267"/>
      <c r="H8" s="256"/>
      <c r="I8" s="267"/>
    </row>
    <row r="9" spans="1:9" ht="65.25" customHeight="1" thickBot="1">
      <c r="A9" s="261"/>
      <c r="B9" s="101" t="s">
        <v>97</v>
      </c>
      <c r="C9" s="105">
        <v>15</v>
      </c>
      <c r="D9" s="102" t="s">
        <v>99</v>
      </c>
      <c r="E9" s="268"/>
      <c r="F9" s="257"/>
      <c r="G9" s="268"/>
      <c r="H9" s="257"/>
      <c r="I9" s="268"/>
    </row>
  </sheetData>
  <mergeCells count="11">
    <mergeCell ref="H8:H9"/>
    <mergeCell ref="A2:I2"/>
    <mergeCell ref="A8:A9"/>
    <mergeCell ref="A6:A7"/>
    <mergeCell ref="A4:A5"/>
    <mergeCell ref="G4:G9"/>
    <mergeCell ref="F4:F9"/>
    <mergeCell ref="E4:E9"/>
    <mergeCell ref="H6:H7"/>
    <mergeCell ref="H4:H5"/>
    <mergeCell ref="I4:I9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Header</vt:lpstr>
      <vt:lpstr>GD_150708</vt:lpstr>
      <vt:lpstr>GD_150925</vt:lpstr>
      <vt:lpstr>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2017-01-31T13:44:05Z</dcterms:modified>
</cp:coreProperties>
</file>